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<sst xmlns="http://schemas.openxmlformats.org/spreadsheetml/2006/main" count="134" uniqueCount="103">
  <si>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</si>
  <si>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</si>
  <si>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</si>
  <si>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</si>
  <si>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</si>
  <si>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</si>
  <si>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</si>
  <si>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</si>
  <si>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</si>
  <si>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</si>
  <si>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</si>
  <si>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</si>
  <si>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</si>
  <si>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</si>
  <si>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</si>
  <si>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</si>
  <si>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</si>
  <si>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</si>
  <si>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</si>
  <si>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</si>
  <si>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</si>
  <si>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</si>
  <si>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</si>
  <si>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</si>
  <si>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</si>
  <si>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</si>
  <si>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</si>
  <si>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</si>
  <si>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</si>
  <si>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</si>
  <si>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</si>
  <si>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</si>
  <si>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</si>
  <si>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</si>
  <si>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</si>
  <si>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</si>
  <si>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</si>
  <si>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</si>
  <si>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</si>
  <si>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</si>
  <si>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</si>
  <si>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</si>
  <si>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</si>
  <si>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</si>
  <si>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</si>
  <si>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</si>
  <si>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</si>
  <si>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</si>
  <si>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</si>
  <si>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</si>
  <si>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</si>
  <si>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</si>
  <si>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</si>
  <si>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</si>
  <si>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</si>
  <si>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</si>
  <si>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</si>
  <si>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</si>
  <si>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</si>
  <si>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</si>
  <si>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</si>
  <si>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</si>
  <si>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</si>
  <si>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</si>
  <si>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</si>
  <si>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</si>
  <si>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</si>
  <si>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</si>
  <si>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</si>
  <si>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</si>
  <si>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</si>
  <si>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0700</t>
  </si>
  <si>
    <t>0800</t>
  </si>
  <si>
    <t>0900</t>
  </si>
  <si>
    <t>1000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</si>
  <si>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</si>
  <si>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</si>
  <si>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</si>
  <si>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</si>
  <si>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</si>
  <si>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Решение о бюджете на год</t>
  </si>
  <si>
    <t>капитальные вложения в объекты недвижимого имущества (по ВР 400)</t>
  </si>
  <si>
    <t>предоставление субсидий  бюджетным, автономным учреждениям и иным некоммерческим организациям (по ВР 600)</t>
  </si>
  <si>
    <t xml:space="preserve">  </t>
  </si>
  <si>
    <t>РЕЗУЛЬТАТ ОПЕРАЦИЙ (без операций по управлению средствами на едином счете  бюджета) (стр.0300+стр.0500-стр.0600)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</si>
  <si>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 бюджета) (стр.0800-стр.0900)</t>
  </si>
  <si>
    <t>Прогноз поступлений -всего</t>
  </si>
  <si>
    <t>Прогноз перечислений - всего</t>
  </si>
  <si>
    <t>обслуживание муниципального  долга поселка  Балакирево (по ВР 700)</t>
  </si>
  <si>
    <t>Прогноз поступлений по источникам финансирования дефицита бюджета, всего</t>
  </si>
  <si>
    <t>бюджетные кредиты, привлеченные из районного бюджета</t>
  </si>
  <si>
    <t>кредиты, привлеченные от кредитных организаций</t>
  </si>
  <si>
    <t>Прогноз перечислений по источникам финансирования дефицита  бюджета поселка -всего</t>
  </si>
  <si>
    <t>погашение бюджетных кредитов</t>
  </si>
  <si>
    <t>погашение кредитов кредитных организаций</t>
  </si>
  <si>
    <t>к Порядку составления и ведения кассового плана исполнения бюджета муниципального образованния поселок Балакирево, утвержденного распоряжением администрации поселка</t>
  </si>
  <si>
    <t>от  19.10.2021  № 33-р</t>
  </si>
  <si>
    <t xml:space="preserve">Остатки на едином счете бюджета  на начало периода </t>
  </si>
  <si>
    <t xml:space="preserve">Остатки на едином счете  бюджета  на конец периода </t>
  </si>
  <si>
    <t>Заведующий бюджетным отделом                                                                    Т.В.Беляева</t>
  </si>
  <si>
    <t xml:space="preserve">Заведующий финансовым отделом                                                                    </t>
  </si>
  <si>
    <t xml:space="preserve">      Е.А.Галкова</t>
  </si>
  <si>
    <t>Кассовый план исполнения  бюджета муниципального образования  поселок Балакирево на 2023 год ( по состоянию  на  01 июля 2023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</si>
</sst>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4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4" borderId="10" xfId="43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4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168" fontId="11" fillId="34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17" fillId="0" borderId="0" xfId="0" applyFont="1" applyAlignment="1">
      <alignment/>
    </xf>
    <xf numFmtId="4" fontId="2" fillId="0" borderId="10" xfId="60" applyNumberFormat="1" applyFont="1" applyFill="1" applyBorder="1" applyAlignment="1">
      <alignment horizontal="right" vertical="top" wrapText="1"/>
    </xf>
    <xf numFmtId="4" fontId="9" fillId="0" borderId="10" xfId="60" applyNumberFormat="1" applyFont="1" applyFill="1" applyBorder="1" applyAlignment="1">
      <alignment horizontal="right" vertical="top" wrapText="1"/>
    </xf>
    <xf numFmtId="4" fontId="2" fillId="34" borderId="10" xfId="60" applyNumberFormat="1" applyFont="1" applyFill="1" applyBorder="1" applyAlignment="1">
      <alignment horizontal="right" vertical="top" wrapText="1"/>
    </xf>
    <xf numFmtId="4" fontId="2" fillId="33" borderId="10" xfId="6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/>
    </xf>
    <xf numFmtId="4" fontId="9" fillId="0" borderId="10" xfId="43" applyNumberFormat="1" applyFont="1" applyFill="1" applyBorder="1" applyAlignment="1">
      <alignment horizontal="right" vertical="top" wrapText="1"/>
    </xf>
    <xf numFmtId="3" fontId="2" fillId="0" borderId="10" xfId="60" applyNumberFormat="1" applyFont="1" applyFill="1" applyBorder="1" applyAlignment="1">
      <alignment horizontal="right" vertical="top" wrapText="1"/>
    </xf>
    <xf numFmtId="3" fontId="9" fillId="0" borderId="10" xfId="6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wrapText="1"/>
      <protection/>
    </xf>
    <xf numFmtId="0" fontId="0" fillId="0" borderId="0" xfId="0" applyAlignment="1">
      <alignment wrapText="1"/>
    </xf>
    <xf numFmtId="0" fontId="17" fillId="0" borderId="11" xfId="52" applyFont="1" applyBorder="1" applyAlignment="1">
      <alignment vertical="justify" wrapText="1"/>
      <protection/>
    </xf>
    <xf numFmtId="0" fontId="17" fillId="0" borderId="11" xfId="0" applyFont="1" applyBorder="1" applyAlignment="1">
      <alignment vertical="justify"/>
    </xf>
    <xf numFmtId="0" fontId="17" fillId="0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O22" sqref="O22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11.125" style="0" customWidth="1"/>
    <col min="4" max="4" width="10.625" style="0" customWidth="1"/>
    <col min="5" max="5" width="10.00390625" style="0" customWidth="1"/>
    <col min="6" max="6" width="9.00390625" style="0" customWidth="1"/>
    <col min="7" max="7" width="10.25390625" style="0" customWidth="1"/>
    <col min="8" max="8" width="11.75390625" style="0" customWidth="1"/>
    <col min="9" max="9" width="9.25390625" style="0" customWidth="1"/>
    <col min="10" max="10" width="10.375" style="0" customWidth="1"/>
    <col min="11" max="11" width="8.75390625" style="0" customWidth="1"/>
    <col min="12" max="12" width="11.375" style="0" customWidth="1"/>
    <col min="13" max="13" width="8.875" style="0" customWidth="1"/>
    <col min="14" max="14" width="9.00390625" style="0" customWidth="1"/>
    <col min="15" max="15" width="10.00390625" style="0" customWidth="1"/>
    <col min="16" max="16" width="13.75390625" style="0" hidden="1" customWidth="1"/>
    <col min="17" max="17" width="10.125" style="0" customWidth="1"/>
    <col min="18" max="18" width="9.375" style="0" customWidth="1"/>
    <col min="19" max="19" width="10.00390625" style="0" customWidth="1"/>
    <col min="20" max="20" width="10.25390625" style="0" customWidth="1"/>
    <col min="21" max="21" width="11.375" style="0" customWidth="1"/>
    <col min="22" max="22" width="11.75390625" style="0" bestFit="1" customWidth="1"/>
  </cols>
  <sheetData>
    <row r="1" spans="17:21" ht="12.75">
      <c r="Q1" s="33" t="s">
        <v>78</v>
      </c>
      <c r="R1" s="33"/>
      <c r="S1" s="33"/>
      <c r="T1" s="33"/>
      <c r="U1" s="33"/>
    </row>
    <row r="2" spans="17:21" ht="46.5" customHeight="1">
      <c r="Q2" s="54" t="s">
        <v>95</v>
      </c>
      <c r="R2" s="54"/>
      <c r="S2" s="54"/>
      <c r="T2" s="54"/>
      <c r="U2" s="54"/>
    </row>
    <row r="3" spans="17:21" ht="12.75">
      <c r="Q3" s="33" t="s">
        <v>96</v>
      </c>
      <c r="R3" s="33"/>
      <c r="S3" s="33"/>
      <c r="T3" s="33"/>
      <c r="U3" s="33"/>
    </row>
    <row r="4" spans="1:22" ht="12.75">
      <c r="A4" s="1"/>
      <c r="B4" s="56" t="s">
        <v>102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"/>
    </row>
    <row r="5" spans="1:22" ht="24" customHeight="1">
      <c r="A5" s="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"/>
    </row>
    <row r="6" spans="1:22" ht="12.75">
      <c r="A6" s="1" t="s">
        <v>0</v>
      </c>
      <c r="B6" s="1"/>
      <c r="C6" s="1"/>
      <c r="D6" s="2" t="s">
        <v>79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5" t="s">
        <v>2</v>
      </c>
      <c r="B9" s="55" t="s">
        <v>3</v>
      </c>
      <c r="C9" s="55" t="s">
        <v>80</v>
      </c>
      <c r="D9" s="55" t="s">
        <v>4</v>
      </c>
      <c r="E9" s="55" t="s">
        <v>5</v>
      </c>
      <c r="F9" s="55"/>
      <c r="G9" s="55"/>
      <c r="H9" s="55" t="s">
        <v>6</v>
      </c>
      <c r="I9" s="55" t="s">
        <v>7</v>
      </c>
      <c r="J9" s="55"/>
      <c r="K9" s="55"/>
      <c r="L9" s="55" t="s">
        <v>8</v>
      </c>
      <c r="M9" s="55" t="s">
        <v>9</v>
      </c>
      <c r="N9" s="55"/>
      <c r="O9" s="55"/>
      <c r="P9" s="20"/>
      <c r="Q9" s="55" t="s">
        <v>10</v>
      </c>
      <c r="R9" s="55" t="s">
        <v>11</v>
      </c>
      <c r="S9" s="55"/>
      <c r="T9" s="55"/>
      <c r="U9" s="55" t="s">
        <v>12</v>
      </c>
      <c r="V9" s="1"/>
    </row>
    <row r="10" spans="1:22" ht="3.75" customHeight="1">
      <c r="A10" s="55" t="s">
        <v>0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55" t="s">
        <v>0</v>
      </c>
      <c r="H10" s="55" t="s">
        <v>0</v>
      </c>
      <c r="I10" s="55" t="s">
        <v>0</v>
      </c>
      <c r="J10" s="55" t="s">
        <v>0</v>
      </c>
      <c r="K10" s="55" t="s">
        <v>0</v>
      </c>
      <c r="L10" s="55" t="s">
        <v>0</v>
      </c>
      <c r="M10" s="55" t="s">
        <v>0</v>
      </c>
      <c r="N10" s="55" t="s">
        <v>0</v>
      </c>
      <c r="O10" s="55" t="s">
        <v>0</v>
      </c>
      <c r="P10" s="20"/>
      <c r="Q10" s="55" t="s">
        <v>0</v>
      </c>
      <c r="R10" s="55" t="s">
        <v>0</v>
      </c>
      <c r="S10" s="55" t="s">
        <v>0</v>
      </c>
      <c r="T10" s="55" t="s">
        <v>0</v>
      </c>
      <c r="U10" s="55" t="s">
        <v>0</v>
      </c>
      <c r="V10" s="1"/>
    </row>
    <row r="11" spans="1:22" ht="29.25" customHeight="1">
      <c r="A11" s="55" t="s">
        <v>0</v>
      </c>
      <c r="B11" s="55" t="s">
        <v>0</v>
      </c>
      <c r="C11" s="55" t="s">
        <v>0</v>
      </c>
      <c r="D11" s="55" t="s">
        <v>0</v>
      </c>
      <c r="E11" s="21" t="s">
        <v>13</v>
      </c>
      <c r="F11" s="21" t="s">
        <v>14</v>
      </c>
      <c r="G11" s="21" t="s">
        <v>15</v>
      </c>
      <c r="H11" s="55" t="s">
        <v>0</v>
      </c>
      <c r="I11" s="21" t="s">
        <v>16</v>
      </c>
      <c r="J11" s="21" t="s">
        <v>17</v>
      </c>
      <c r="K11" s="21" t="s">
        <v>18</v>
      </c>
      <c r="L11" s="55" t="s">
        <v>0</v>
      </c>
      <c r="M11" s="21" t="s">
        <v>19</v>
      </c>
      <c r="N11" s="21" t="s">
        <v>20</v>
      </c>
      <c r="O11" s="21" t="s">
        <v>21</v>
      </c>
      <c r="P11" s="21"/>
      <c r="Q11" s="55" t="s">
        <v>0</v>
      </c>
      <c r="R11" s="21" t="s">
        <v>22</v>
      </c>
      <c r="S11" s="21" t="s">
        <v>23</v>
      </c>
      <c r="T11" s="21" t="s">
        <v>24</v>
      </c>
      <c r="U11" s="55" t="s">
        <v>0</v>
      </c>
      <c r="V11" s="1"/>
    </row>
    <row r="12" spans="1:22" ht="12.75">
      <c r="A12" s="34" t="s">
        <v>25</v>
      </c>
      <c r="B12" s="34" t="s">
        <v>26</v>
      </c>
      <c r="C12" s="34" t="s">
        <v>27</v>
      </c>
      <c r="D12" s="35">
        <v>4</v>
      </c>
      <c r="E12" s="34" t="s">
        <v>28</v>
      </c>
      <c r="F12" s="34" t="s">
        <v>29</v>
      </c>
      <c r="G12" s="34" t="s">
        <v>30</v>
      </c>
      <c r="H12" s="34" t="s">
        <v>31</v>
      </c>
      <c r="I12" s="34" t="s">
        <v>32</v>
      </c>
      <c r="J12" s="34" t="s">
        <v>33</v>
      </c>
      <c r="K12" s="34" t="s">
        <v>34</v>
      </c>
      <c r="L12" s="34" t="s">
        <v>35</v>
      </c>
      <c r="M12" s="34" t="s">
        <v>36</v>
      </c>
      <c r="N12" s="34" t="s">
        <v>37</v>
      </c>
      <c r="O12" s="34" t="s">
        <v>38</v>
      </c>
      <c r="P12" s="34"/>
      <c r="Q12" s="34" t="s">
        <v>39</v>
      </c>
      <c r="R12" s="36" t="s">
        <v>40</v>
      </c>
      <c r="S12" s="34" t="s">
        <v>41</v>
      </c>
      <c r="T12" s="34" t="s">
        <v>42</v>
      </c>
      <c r="U12" s="34" t="s">
        <v>43</v>
      </c>
      <c r="V12" s="1"/>
    </row>
    <row r="13" spans="1:22" ht="12.75" customHeight="1" hidden="1" thickTop="1">
      <c r="A13" s="22" t="s">
        <v>48</v>
      </c>
      <c r="B13" s="18" t="s">
        <v>45</v>
      </c>
      <c r="C13" s="8"/>
      <c r="D13" s="9" t="e">
        <f>#REF!-D14</f>
        <v>#REF!</v>
      </c>
      <c r="E13" s="9" t="e">
        <f>#REF!-E14</f>
        <v>#REF!</v>
      </c>
      <c r="F13" s="14" t="e">
        <f>#REF!</f>
        <v>#REF!</v>
      </c>
      <c r="G13" s="8" t="e">
        <f>#REF!</f>
        <v>#REF!</v>
      </c>
      <c r="H13" s="9" t="e">
        <f>E13</f>
        <v>#REF!</v>
      </c>
      <c r="I13" s="14" t="e">
        <f>#REF!</f>
        <v>#REF!</v>
      </c>
      <c r="J13" s="8" t="e">
        <f>#REF!</f>
        <v>#REF!</v>
      </c>
      <c r="K13" s="8" t="e">
        <f>#REF!</f>
        <v>#REF!</v>
      </c>
      <c r="L13" s="8" t="e">
        <f>I13</f>
        <v>#REF!</v>
      </c>
      <c r="M13" s="8" t="e">
        <f>#REF!</f>
        <v>#REF!</v>
      </c>
      <c r="N13" s="8" t="e">
        <f>#REF!</f>
        <v>#REF!</v>
      </c>
      <c r="O13" s="8" t="e">
        <f>#REF!</f>
        <v>#REF!</v>
      </c>
      <c r="P13" s="8"/>
      <c r="Q13" s="8" t="e">
        <f>M13</f>
        <v>#REF!</v>
      </c>
      <c r="R13" s="8" t="e">
        <f>#REF!</f>
        <v>#REF!</v>
      </c>
      <c r="S13" s="14" t="e">
        <f>#REF!</f>
        <v>#REF!</v>
      </c>
      <c r="T13" s="8" t="e">
        <f>#REF!</f>
        <v>#REF!</v>
      </c>
      <c r="U13" s="8" t="e">
        <f>R13</f>
        <v>#REF!</v>
      </c>
      <c r="V13" s="1"/>
    </row>
    <row r="14" spans="1:22" ht="12.75" customHeight="1" hidden="1">
      <c r="A14" s="23" t="s">
        <v>47</v>
      </c>
      <c r="B14" s="10" t="s">
        <v>46</v>
      </c>
      <c r="C14" s="8"/>
      <c r="D14" s="11">
        <v>908588</v>
      </c>
      <c r="E14" s="11">
        <v>908588</v>
      </c>
      <c r="F14" s="11" t="e">
        <f>#REF!-F13</f>
        <v>#REF!</v>
      </c>
      <c r="G14" s="11" t="e">
        <f>#REF!-G13</f>
        <v>#REF!</v>
      </c>
      <c r="H14" s="9" t="e">
        <f>#REF!-H13</f>
        <v>#REF!</v>
      </c>
      <c r="I14" s="13" t="e">
        <f>#REF!-I13</f>
        <v>#REF!</v>
      </c>
      <c r="J14" s="13" t="e">
        <f>#REF!-J13</f>
        <v>#REF!</v>
      </c>
      <c r="K14" s="13" t="e">
        <f>#REF!-K13</f>
        <v>#REF!</v>
      </c>
      <c r="L14" s="9" t="e">
        <f>#REF!-L13</f>
        <v>#REF!</v>
      </c>
      <c r="M14" s="13" t="e">
        <f>#REF!-M13</f>
        <v>#REF!</v>
      </c>
      <c r="N14" s="13" t="e">
        <f>#REF!-N13</f>
        <v>#REF!</v>
      </c>
      <c r="O14" s="13" t="e">
        <f>#REF!-O13</f>
        <v>#REF!</v>
      </c>
      <c r="P14" s="13"/>
      <c r="Q14" s="9" t="e">
        <f>#REF!-Q13</f>
        <v>#REF!</v>
      </c>
      <c r="R14" s="13" t="e">
        <f>#REF!-R13</f>
        <v>#REF!</v>
      </c>
      <c r="S14" s="13" t="e">
        <f>#REF!-S13</f>
        <v>#REF!</v>
      </c>
      <c r="T14" s="13" t="e">
        <f>#REF!-T13</f>
        <v>#REF!</v>
      </c>
      <c r="U14" s="9" t="e">
        <f>#REF!-U13</f>
        <v>#REF!</v>
      </c>
      <c r="V14" s="1"/>
    </row>
    <row r="15" spans="1:22" ht="23.25" customHeight="1">
      <c r="A15" s="28" t="s">
        <v>86</v>
      </c>
      <c r="B15" s="18" t="s">
        <v>50</v>
      </c>
      <c r="C15" s="8">
        <f>C17+C18</f>
        <v>84340.3</v>
      </c>
      <c r="D15" s="8">
        <f aca="true" t="shared" si="0" ref="D15:U15">D17+D18</f>
        <v>84340.29999999999</v>
      </c>
      <c r="E15" s="8">
        <f t="shared" si="0"/>
        <v>3073.7</v>
      </c>
      <c r="F15" s="8">
        <f t="shared" si="0"/>
        <v>3253.5</v>
      </c>
      <c r="G15" s="50">
        <f t="shared" si="0"/>
        <v>6300.7</v>
      </c>
      <c r="H15" s="50">
        <f t="shared" si="0"/>
        <v>12627.900000000001</v>
      </c>
      <c r="I15" s="8">
        <f t="shared" si="0"/>
        <v>4825.299999999999</v>
      </c>
      <c r="J15" s="8">
        <f t="shared" si="0"/>
        <v>5063.4</v>
      </c>
      <c r="K15" s="8">
        <f t="shared" si="0"/>
        <v>10868.5</v>
      </c>
      <c r="L15" s="50">
        <f t="shared" si="0"/>
        <v>20757.2</v>
      </c>
      <c r="M15" s="8">
        <f t="shared" si="0"/>
        <v>24018</v>
      </c>
      <c r="N15" s="8">
        <f t="shared" si="0"/>
        <v>3871.6000000000004</v>
      </c>
      <c r="O15" s="8">
        <f t="shared" si="0"/>
        <v>3871.6000000000004</v>
      </c>
      <c r="P15" s="8">
        <f t="shared" si="0"/>
        <v>0</v>
      </c>
      <c r="Q15" s="8">
        <f t="shared" si="0"/>
        <v>31761.2</v>
      </c>
      <c r="R15" s="8">
        <f t="shared" si="0"/>
        <v>5321.6</v>
      </c>
      <c r="S15" s="8">
        <f t="shared" si="0"/>
        <v>3721.6000000000004</v>
      </c>
      <c r="T15" s="8">
        <f t="shared" si="0"/>
        <v>10150.8</v>
      </c>
      <c r="U15" s="8">
        <f t="shared" si="0"/>
        <v>19194</v>
      </c>
      <c r="V15" s="1"/>
    </row>
    <row r="16" spans="1:22" ht="12" customHeight="1">
      <c r="A16" s="23" t="s">
        <v>53</v>
      </c>
      <c r="B16" s="18"/>
      <c r="C16" s="8"/>
      <c r="D16" s="11"/>
      <c r="E16" s="11"/>
      <c r="F16" s="11"/>
      <c r="G16" s="11"/>
      <c r="H16" s="9"/>
      <c r="I16" s="13"/>
      <c r="J16" s="13"/>
      <c r="K16" s="13"/>
      <c r="L16" s="9"/>
      <c r="M16" s="13"/>
      <c r="N16" s="13"/>
      <c r="O16" s="13"/>
      <c r="P16" s="13"/>
      <c r="Q16" s="9"/>
      <c r="R16" s="13"/>
      <c r="S16" s="13"/>
      <c r="T16" s="13"/>
      <c r="U16" s="9"/>
      <c r="V16" s="1"/>
    </row>
    <row r="17" spans="1:22" ht="26.25" customHeight="1">
      <c r="A17" s="24" t="s">
        <v>75</v>
      </c>
      <c r="B17" s="10" t="s">
        <v>55</v>
      </c>
      <c r="C17" s="11">
        <v>32192.3</v>
      </c>
      <c r="D17" s="11">
        <f>H17+L17+Q17+U17</f>
        <v>32192.299999999996</v>
      </c>
      <c r="E17" s="11">
        <v>1535.8</v>
      </c>
      <c r="F17" s="11">
        <v>-177.1</v>
      </c>
      <c r="G17" s="45">
        <v>3884.1</v>
      </c>
      <c r="H17" s="46">
        <f>G17+F17+E17</f>
        <v>5242.8</v>
      </c>
      <c r="I17" s="11">
        <v>1560.1</v>
      </c>
      <c r="J17" s="11">
        <v>1588.4</v>
      </c>
      <c r="K17" s="45">
        <v>1225.3</v>
      </c>
      <c r="L17" s="46">
        <f>K17+J17+I17</f>
        <v>4373.799999999999</v>
      </c>
      <c r="M17" s="11">
        <v>5201.2</v>
      </c>
      <c r="N17" s="17">
        <v>1959.4</v>
      </c>
      <c r="O17" s="47">
        <v>1959.4</v>
      </c>
      <c r="P17" s="48"/>
      <c r="Q17" s="46">
        <f>O17+N17+M17</f>
        <v>9120</v>
      </c>
      <c r="R17" s="11">
        <v>3409.4</v>
      </c>
      <c r="S17" s="11">
        <v>1809.4</v>
      </c>
      <c r="T17" s="45">
        <v>8236.9</v>
      </c>
      <c r="U17" s="46">
        <f>T17+S17+R17</f>
        <v>13455.699999999999</v>
      </c>
      <c r="V17" s="1"/>
    </row>
    <row r="18" spans="1:22" ht="14.25" customHeight="1">
      <c r="A18" s="25" t="s">
        <v>76</v>
      </c>
      <c r="B18" s="10" t="s">
        <v>51</v>
      </c>
      <c r="C18" s="11">
        <v>52148</v>
      </c>
      <c r="D18" s="11">
        <f>H18+L18+Q18+U18</f>
        <v>52148</v>
      </c>
      <c r="E18" s="19">
        <v>1537.9</v>
      </c>
      <c r="F18" s="19">
        <v>3430.6</v>
      </c>
      <c r="G18" s="49">
        <v>2416.6</v>
      </c>
      <c r="H18" s="46">
        <f>G18+F18+E18</f>
        <v>7385.1</v>
      </c>
      <c r="I18" s="11">
        <v>3265.2</v>
      </c>
      <c r="J18" s="11">
        <v>3475</v>
      </c>
      <c r="K18" s="11">
        <v>9643.2</v>
      </c>
      <c r="L18" s="9">
        <f>K18+J18+I18</f>
        <v>16383.400000000001</v>
      </c>
      <c r="M18" s="11">
        <v>18816.8</v>
      </c>
      <c r="N18" s="11">
        <v>1912.2</v>
      </c>
      <c r="O18" s="11">
        <v>1912.2</v>
      </c>
      <c r="P18" s="16"/>
      <c r="Q18" s="9">
        <f>O18+N18+M18</f>
        <v>22641.2</v>
      </c>
      <c r="R18" s="11">
        <v>1912.2</v>
      </c>
      <c r="S18" s="11">
        <v>1912.2</v>
      </c>
      <c r="T18" s="11">
        <v>1913.9</v>
      </c>
      <c r="U18" s="46">
        <f>T18+S18+R18</f>
        <v>5738.3</v>
      </c>
      <c r="V18" s="1"/>
    </row>
    <row r="19" spans="1:22" ht="22.5" customHeight="1">
      <c r="A19" s="29" t="s">
        <v>87</v>
      </c>
      <c r="B19" s="18" t="s">
        <v>52</v>
      </c>
      <c r="C19" s="9">
        <f>C22+C23+C25+C21</f>
        <v>87909.1</v>
      </c>
      <c r="D19" s="9">
        <f>H19+L19+Q19+U19</f>
        <v>87909.1</v>
      </c>
      <c r="E19" s="9">
        <f>E22+E23+E25</f>
        <v>1358</v>
      </c>
      <c r="F19" s="9">
        <f>F22+F23+F25</f>
        <v>5824.2</v>
      </c>
      <c r="G19" s="46">
        <f aca="true" t="shared" si="1" ref="G19:O19">G22+G23+G25+G21</f>
        <v>4388.5</v>
      </c>
      <c r="H19" s="46">
        <f t="shared" si="1"/>
        <v>11570.7</v>
      </c>
      <c r="I19" s="9">
        <f>I22+I23+I25+I21</f>
        <v>6322.6</v>
      </c>
      <c r="J19" s="9">
        <f t="shared" si="1"/>
        <v>5241.4</v>
      </c>
      <c r="K19" s="46">
        <f t="shared" si="1"/>
        <v>5543.6</v>
      </c>
      <c r="L19" s="46">
        <f t="shared" si="1"/>
        <v>17107.6</v>
      </c>
      <c r="M19" s="9">
        <f>M22+M23+M25+M21</f>
        <v>32293.6</v>
      </c>
      <c r="N19" s="9">
        <f t="shared" si="1"/>
        <v>3871.6</v>
      </c>
      <c r="O19" s="46">
        <f t="shared" si="1"/>
        <v>3871.6</v>
      </c>
      <c r="P19" s="46">
        <f>P22+P23+P25</f>
        <v>0</v>
      </c>
      <c r="Q19" s="46">
        <f>Q22+Q23+Q25+Q21</f>
        <v>40036.8</v>
      </c>
      <c r="R19" s="9">
        <f>R22+R23+R25+R21</f>
        <v>5321.6</v>
      </c>
      <c r="S19" s="9">
        <f>S22+S23+S25+S21</f>
        <v>3721.6</v>
      </c>
      <c r="T19" s="46">
        <f>T22+T23+T25+T21</f>
        <v>10150.8</v>
      </c>
      <c r="U19" s="46">
        <f>U22+U23+U25+U21</f>
        <v>19194</v>
      </c>
      <c r="V19" s="1"/>
    </row>
    <row r="20" spans="1:22" ht="12.75" customHeight="1">
      <c r="A20" s="30" t="s">
        <v>53</v>
      </c>
      <c r="B20" s="18"/>
      <c r="C20" s="11"/>
      <c r="D20" s="11"/>
      <c r="E20" s="11"/>
      <c r="F20" s="11"/>
      <c r="G20" s="11"/>
      <c r="H20" s="9"/>
      <c r="I20" s="11"/>
      <c r="J20" s="11"/>
      <c r="K20" s="11"/>
      <c r="L20" s="9"/>
      <c r="M20" s="11"/>
      <c r="N20" s="17"/>
      <c r="O20" s="17"/>
      <c r="P20" s="16"/>
      <c r="Q20" s="9"/>
      <c r="R20" s="11"/>
      <c r="S20" s="11"/>
      <c r="T20" s="11"/>
      <c r="U20" s="9"/>
      <c r="V20" s="1"/>
    </row>
    <row r="21" spans="1:22" ht="39" customHeight="1">
      <c r="A21" s="31" t="s">
        <v>81</v>
      </c>
      <c r="B21" s="10" t="s">
        <v>56</v>
      </c>
      <c r="C21" s="11">
        <v>5266.4</v>
      </c>
      <c r="D21" s="11">
        <f>L21+H21+Q21+U21</f>
        <v>5266.4</v>
      </c>
      <c r="E21" s="11"/>
      <c r="F21" s="11"/>
      <c r="G21" s="11"/>
      <c r="H21" s="9">
        <f>G21</f>
        <v>0</v>
      </c>
      <c r="I21" s="11">
        <v>0</v>
      </c>
      <c r="J21" s="11">
        <v>0</v>
      </c>
      <c r="K21" s="11">
        <v>0</v>
      </c>
      <c r="L21" s="9">
        <f>J21+I21+K21</f>
        <v>0</v>
      </c>
      <c r="M21" s="11">
        <v>5266.4</v>
      </c>
      <c r="N21" s="17">
        <v>0</v>
      </c>
      <c r="O21" s="17">
        <v>0</v>
      </c>
      <c r="P21" s="16"/>
      <c r="Q21" s="9">
        <f>M21+N21+O21</f>
        <v>5266.4</v>
      </c>
      <c r="R21" s="11">
        <v>0</v>
      </c>
      <c r="S21" s="11">
        <v>0</v>
      </c>
      <c r="T21" s="11">
        <v>0</v>
      </c>
      <c r="U21" s="9">
        <f>R21+S21+T21</f>
        <v>0</v>
      </c>
      <c r="V21" s="1"/>
    </row>
    <row r="22" spans="1:22" ht="24.75" customHeight="1">
      <c r="A22" s="31" t="s">
        <v>77</v>
      </c>
      <c r="B22" s="10" t="s">
        <v>57</v>
      </c>
      <c r="C22" s="45">
        <v>2066.4</v>
      </c>
      <c r="D22" s="45">
        <f>H22+L22+Q22+U22</f>
        <v>2066.4</v>
      </c>
      <c r="E22" s="11">
        <v>175</v>
      </c>
      <c r="F22" s="11">
        <v>0</v>
      </c>
      <c r="G22" s="11">
        <v>375.1</v>
      </c>
      <c r="H22" s="9">
        <f>G22+F22+E22</f>
        <v>550.1</v>
      </c>
      <c r="I22" s="11">
        <v>1101</v>
      </c>
      <c r="J22" s="11">
        <v>0</v>
      </c>
      <c r="K22" s="11">
        <v>0</v>
      </c>
      <c r="L22" s="9">
        <f>K22+J22+I22</f>
        <v>1101</v>
      </c>
      <c r="M22" s="45">
        <v>240.4</v>
      </c>
      <c r="N22" s="17">
        <v>0</v>
      </c>
      <c r="O22" s="47">
        <v>0</v>
      </c>
      <c r="P22" s="48"/>
      <c r="Q22" s="46">
        <f>O22+N22+M22</f>
        <v>240.4</v>
      </c>
      <c r="R22" s="45">
        <v>174.9</v>
      </c>
      <c r="S22" s="11">
        <v>0</v>
      </c>
      <c r="T22" s="11">
        <v>0</v>
      </c>
      <c r="U22" s="46">
        <f>R22+S22+T22</f>
        <v>174.9</v>
      </c>
      <c r="V22" s="1"/>
    </row>
    <row r="23" spans="1:22" ht="59.25" customHeight="1">
      <c r="A23" s="31" t="s">
        <v>82</v>
      </c>
      <c r="B23" s="10" t="s">
        <v>58</v>
      </c>
      <c r="C23" s="11">
        <v>32986.5</v>
      </c>
      <c r="D23" s="11">
        <f>H23+L23+Q23+U23</f>
        <v>32986.5</v>
      </c>
      <c r="E23" s="11">
        <v>650.4</v>
      </c>
      <c r="F23" s="11">
        <v>4023</v>
      </c>
      <c r="G23" s="11">
        <v>1608.3</v>
      </c>
      <c r="H23" s="9">
        <f>G23+F23+E23</f>
        <v>6281.7</v>
      </c>
      <c r="I23" s="11">
        <v>3264.5</v>
      </c>
      <c r="J23" s="11">
        <v>3356.1</v>
      </c>
      <c r="K23" s="11">
        <v>3582.9</v>
      </c>
      <c r="L23" s="9">
        <f>K23+J23+I23</f>
        <v>10203.5</v>
      </c>
      <c r="M23" s="11">
        <v>2743.1</v>
      </c>
      <c r="N23" s="17">
        <v>2751.6</v>
      </c>
      <c r="O23" s="17">
        <v>2751.6</v>
      </c>
      <c r="P23" s="16"/>
      <c r="Q23" s="9">
        <f>O23+N23+M23</f>
        <v>8246.3</v>
      </c>
      <c r="R23" s="11">
        <v>2751.6</v>
      </c>
      <c r="S23" s="11">
        <v>2751.7</v>
      </c>
      <c r="T23" s="11">
        <v>2751.7</v>
      </c>
      <c r="U23" s="9">
        <f>T23+S23+R23</f>
        <v>8255</v>
      </c>
      <c r="V23" s="1"/>
    </row>
    <row r="24" spans="1:22" ht="34.5" customHeight="1">
      <c r="A24" s="31" t="s">
        <v>88</v>
      </c>
      <c r="B24" s="10" t="s">
        <v>59</v>
      </c>
      <c r="C24" s="11"/>
      <c r="D24" s="11"/>
      <c r="E24" s="11"/>
      <c r="F24" s="11"/>
      <c r="G24" s="11"/>
      <c r="H24" s="9"/>
      <c r="I24" s="11"/>
      <c r="J24" s="11"/>
      <c r="K24" s="11"/>
      <c r="L24" s="9"/>
      <c r="M24" s="11"/>
      <c r="N24" s="17"/>
      <c r="O24" s="17"/>
      <c r="P24" s="16"/>
      <c r="Q24" s="9"/>
      <c r="R24" s="11"/>
      <c r="S24" s="11"/>
      <c r="T24" s="11"/>
      <c r="U24" s="9"/>
      <c r="V24" s="1"/>
    </row>
    <row r="25" spans="1:22" ht="13.5" customHeight="1">
      <c r="A25" s="31" t="s">
        <v>54</v>
      </c>
      <c r="B25" s="10" t="s">
        <v>60</v>
      </c>
      <c r="C25" s="11">
        <v>47589.8</v>
      </c>
      <c r="D25" s="11">
        <f>H25+L25+Q25+U25</f>
        <v>47589.799999999996</v>
      </c>
      <c r="E25" s="11">
        <v>532.6</v>
      </c>
      <c r="F25" s="11">
        <v>1801.2</v>
      </c>
      <c r="G25" s="45">
        <v>2405.1</v>
      </c>
      <c r="H25" s="46">
        <f>G25+F25+E25</f>
        <v>4738.900000000001</v>
      </c>
      <c r="I25" s="11">
        <v>1957.1</v>
      </c>
      <c r="J25" s="11">
        <v>1885.3</v>
      </c>
      <c r="K25" s="45">
        <v>1960.7</v>
      </c>
      <c r="L25" s="46">
        <f>K25+J25+I25</f>
        <v>5803.1</v>
      </c>
      <c r="M25" s="11">
        <v>24043.7</v>
      </c>
      <c r="N25" s="17">
        <v>1120</v>
      </c>
      <c r="O25" s="47">
        <v>1120</v>
      </c>
      <c r="P25" s="48"/>
      <c r="Q25" s="46">
        <f>O25+N25+M25</f>
        <v>26283.7</v>
      </c>
      <c r="R25" s="11">
        <v>2395.1</v>
      </c>
      <c r="S25" s="11">
        <v>969.9</v>
      </c>
      <c r="T25" s="11">
        <v>7399.1</v>
      </c>
      <c r="U25" s="46">
        <f>T25+S25+R25</f>
        <v>10764.1</v>
      </c>
      <c r="V25" s="1"/>
    </row>
    <row r="26" spans="1:22" ht="14.25" customHeight="1">
      <c r="A26" s="29" t="s">
        <v>61</v>
      </c>
      <c r="B26" s="18" t="s">
        <v>62</v>
      </c>
      <c r="C26" s="9">
        <f>C15-C19</f>
        <v>-3568.800000000003</v>
      </c>
      <c r="D26" s="9">
        <f>D15-D19</f>
        <v>-3568.8000000000175</v>
      </c>
      <c r="E26" s="9">
        <f>E15-E19</f>
        <v>1715.6999999999998</v>
      </c>
      <c r="F26" s="9">
        <f aca="true" t="shared" si="2" ref="F26:U26">F15-F19</f>
        <v>-2570.7</v>
      </c>
      <c r="G26" s="9">
        <f t="shared" si="2"/>
        <v>1912.1999999999998</v>
      </c>
      <c r="H26" s="9">
        <f t="shared" si="2"/>
        <v>1057.2000000000007</v>
      </c>
      <c r="I26" s="9">
        <f t="shared" si="2"/>
        <v>-1497.300000000001</v>
      </c>
      <c r="J26" s="9">
        <f t="shared" si="2"/>
        <v>-178</v>
      </c>
      <c r="K26" s="9">
        <f t="shared" si="2"/>
        <v>5324.9</v>
      </c>
      <c r="L26" s="9">
        <f t="shared" si="2"/>
        <v>3649.600000000002</v>
      </c>
      <c r="M26" s="9">
        <f t="shared" si="2"/>
        <v>-8275.599999999999</v>
      </c>
      <c r="N26" s="9">
        <f t="shared" si="2"/>
        <v>0</v>
      </c>
      <c r="O26" s="9">
        <f t="shared" si="2"/>
        <v>0</v>
      </c>
      <c r="P26" s="9">
        <f t="shared" si="2"/>
        <v>0</v>
      </c>
      <c r="Q26" s="9">
        <f t="shared" si="2"/>
        <v>-8275.600000000002</v>
      </c>
      <c r="R26" s="9">
        <f t="shared" si="2"/>
        <v>0</v>
      </c>
      <c r="S26" s="9">
        <f t="shared" si="2"/>
        <v>0</v>
      </c>
      <c r="T26" s="9">
        <f t="shared" si="2"/>
        <v>0</v>
      </c>
      <c r="U26" s="9">
        <f t="shared" si="2"/>
        <v>0</v>
      </c>
      <c r="V26" s="1"/>
    </row>
    <row r="27" spans="1:22" ht="33.75" customHeight="1">
      <c r="A27" s="29" t="s">
        <v>63</v>
      </c>
      <c r="B27" s="18" t="s">
        <v>64</v>
      </c>
      <c r="C27" s="9">
        <v>3568.8</v>
      </c>
      <c r="D27" s="9">
        <v>3568.8</v>
      </c>
      <c r="E27" s="9">
        <v>-1715.7</v>
      </c>
      <c r="F27" s="9">
        <v>2570.7</v>
      </c>
      <c r="G27" s="9">
        <v>1912.2</v>
      </c>
      <c r="H27" s="9">
        <v>-1057.2</v>
      </c>
      <c r="I27" s="9">
        <v>1497.3</v>
      </c>
      <c r="J27" s="9">
        <v>178</v>
      </c>
      <c r="K27" s="9">
        <v>-5324.9</v>
      </c>
      <c r="L27" s="9">
        <v>0</v>
      </c>
      <c r="M27" s="9">
        <v>0</v>
      </c>
      <c r="N27" s="9">
        <v>0</v>
      </c>
      <c r="O27" s="9">
        <v>0</v>
      </c>
      <c r="P27" s="9"/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"/>
    </row>
    <row r="28" spans="1:22" ht="35.25" customHeight="1">
      <c r="A28" s="26" t="s">
        <v>89</v>
      </c>
      <c r="B28" s="18" t="s">
        <v>65</v>
      </c>
      <c r="C28" s="9">
        <f aca="true" t="shared" si="3" ref="C28:O28">C30+C31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 t="shared" si="3"/>
        <v>0</v>
      </c>
      <c r="P28" s="9" t="e">
        <f>P30+P31+#REF!</f>
        <v>#REF!</v>
      </c>
      <c r="Q28" s="9">
        <f>Q30+Q31</f>
        <v>0</v>
      </c>
      <c r="R28" s="9">
        <f>R30+R31</f>
        <v>0</v>
      </c>
      <c r="S28" s="9">
        <f>S30+S31</f>
        <v>0</v>
      </c>
      <c r="T28" s="9">
        <f>T30+T31</f>
        <v>0</v>
      </c>
      <c r="U28" s="9">
        <f>U30+U31</f>
        <v>0</v>
      </c>
      <c r="V28" s="1"/>
    </row>
    <row r="29" spans="1:22" ht="14.25" customHeight="1">
      <c r="A29" s="30" t="s">
        <v>53</v>
      </c>
      <c r="B29" s="18"/>
      <c r="C29" s="11"/>
      <c r="D29" s="11"/>
      <c r="E29" s="11"/>
      <c r="F29" s="11"/>
      <c r="G29" s="11"/>
      <c r="H29" s="9"/>
      <c r="I29" s="11"/>
      <c r="J29" s="11"/>
      <c r="K29" s="11"/>
      <c r="L29" s="9"/>
      <c r="M29" s="11"/>
      <c r="N29" s="17"/>
      <c r="O29" s="17"/>
      <c r="P29" s="16"/>
      <c r="Q29" s="9"/>
      <c r="R29" s="11"/>
      <c r="S29" s="11"/>
      <c r="T29" s="11"/>
      <c r="U29" s="9"/>
      <c r="V29" s="1"/>
    </row>
    <row r="30" spans="1:22" ht="39" customHeight="1">
      <c r="A30" s="32" t="s">
        <v>90</v>
      </c>
      <c r="B30" s="10" t="s">
        <v>66</v>
      </c>
      <c r="C30" s="11"/>
      <c r="D30" s="11"/>
      <c r="E30" s="11"/>
      <c r="F30" s="11"/>
      <c r="G30" s="11"/>
      <c r="H30" s="9"/>
      <c r="I30" s="11"/>
      <c r="J30" s="11"/>
      <c r="K30" s="11"/>
      <c r="L30" s="9"/>
      <c r="M30" s="11"/>
      <c r="N30" s="11"/>
      <c r="O30" s="11"/>
      <c r="P30" s="16"/>
      <c r="Q30" s="9"/>
      <c r="R30" s="11"/>
      <c r="S30" s="11"/>
      <c r="T30" s="11"/>
      <c r="U30" s="9"/>
      <c r="V30" s="1"/>
    </row>
    <row r="31" spans="1:22" ht="27" customHeight="1">
      <c r="A31" s="31" t="s">
        <v>91</v>
      </c>
      <c r="B31" s="10" t="s">
        <v>67</v>
      </c>
      <c r="C31" s="11"/>
      <c r="D31" s="11"/>
      <c r="E31" s="19"/>
      <c r="F31" s="19"/>
      <c r="G31" s="19"/>
      <c r="H31" s="9"/>
      <c r="I31" s="11"/>
      <c r="J31" s="11"/>
      <c r="K31" s="11"/>
      <c r="L31" s="9"/>
      <c r="M31" s="11"/>
      <c r="N31" s="11"/>
      <c r="O31" s="11"/>
      <c r="P31" s="16"/>
      <c r="Q31" s="9"/>
      <c r="R31" s="11"/>
      <c r="S31" s="11"/>
      <c r="T31" s="11"/>
      <c r="U31" s="9"/>
      <c r="V31" s="1"/>
    </row>
    <row r="32" spans="1:22" ht="47.25" customHeight="1">
      <c r="A32" s="38" t="s">
        <v>92</v>
      </c>
      <c r="B32" s="18" t="s">
        <v>68</v>
      </c>
      <c r="C32" s="9">
        <f>C34+C35</f>
        <v>0</v>
      </c>
      <c r="D32" s="9">
        <f aca="true" t="shared" si="4" ref="D32:U32">D34+D35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  <c r="P32" s="9">
        <f t="shared" si="4"/>
        <v>0</v>
      </c>
      <c r="Q32" s="9">
        <f t="shared" si="4"/>
        <v>0</v>
      </c>
      <c r="R32" s="9">
        <f t="shared" si="4"/>
        <v>0</v>
      </c>
      <c r="S32" s="9">
        <f t="shared" si="4"/>
        <v>0</v>
      </c>
      <c r="T32" s="9">
        <f t="shared" si="4"/>
        <v>0</v>
      </c>
      <c r="U32" s="9">
        <f t="shared" si="4"/>
        <v>0</v>
      </c>
      <c r="V32" s="1"/>
    </row>
    <row r="33" spans="1:22" ht="14.25" customHeight="1">
      <c r="A33" s="30" t="s">
        <v>53</v>
      </c>
      <c r="B33" s="18"/>
      <c r="C33" s="11"/>
      <c r="D33" s="11"/>
      <c r="E33" s="19"/>
      <c r="F33" s="19"/>
      <c r="G33" s="19"/>
      <c r="H33" s="9"/>
      <c r="I33" s="11"/>
      <c r="J33" s="11"/>
      <c r="K33" s="11"/>
      <c r="L33" s="9"/>
      <c r="M33" s="11"/>
      <c r="N33" s="11"/>
      <c r="O33" s="11"/>
      <c r="P33" s="16"/>
      <c r="Q33" s="9"/>
      <c r="R33" s="11"/>
      <c r="S33" s="11"/>
      <c r="T33" s="11"/>
      <c r="U33" s="9"/>
      <c r="V33" s="1"/>
    </row>
    <row r="34" spans="1:22" ht="21" customHeight="1">
      <c r="A34" s="30" t="s">
        <v>93</v>
      </c>
      <c r="B34" s="10" t="s">
        <v>69</v>
      </c>
      <c r="C34" s="11"/>
      <c r="D34" s="11"/>
      <c r="E34" s="19"/>
      <c r="F34" s="19"/>
      <c r="G34" s="19"/>
      <c r="H34" s="9"/>
      <c r="I34" s="11"/>
      <c r="J34" s="11"/>
      <c r="K34" s="11"/>
      <c r="L34" s="9"/>
      <c r="M34" s="11"/>
      <c r="N34" s="11"/>
      <c r="O34" s="11"/>
      <c r="P34" s="16"/>
      <c r="Q34" s="9"/>
      <c r="R34" s="11"/>
      <c r="S34" s="11"/>
      <c r="T34" s="11"/>
      <c r="U34" s="9"/>
      <c r="V34" s="1"/>
    </row>
    <row r="35" spans="1:22" ht="25.5" customHeight="1">
      <c r="A35" s="31" t="s">
        <v>94</v>
      </c>
      <c r="B35" s="10" t="s">
        <v>70</v>
      </c>
      <c r="C35" s="11"/>
      <c r="D35" s="11"/>
      <c r="E35" s="11"/>
      <c r="F35" s="11"/>
      <c r="G35" s="11"/>
      <c r="H35" s="9"/>
      <c r="I35" s="11"/>
      <c r="J35" s="11"/>
      <c r="K35" s="11"/>
      <c r="L35" s="9"/>
      <c r="M35" s="11"/>
      <c r="N35" s="11"/>
      <c r="O35" s="11"/>
      <c r="P35" s="16"/>
      <c r="Q35" s="9"/>
      <c r="R35" s="11"/>
      <c r="S35" s="11"/>
      <c r="T35" s="11"/>
      <c r="U35" s="9"/>
      <c r="V35" s="1"/>
    </row>
    <row r="36" spans="1:22" ht="60" customHeight="1">
      <c r="A36" s="27" t="s">
        <v>84</v>
      </c>
      <c r="B36" s="18" t="s">
        <v>71</v>
      </c>
      <c r="C36" s="9">
        <f aca="true" t="shared" si="5" ref="C36:U36">C26+C28-C32</f>
        <v>-3568.800000000003</v>
      </c>
      <c r="D36" s="9">
        <f t="shared" si="5"/>
        <v>-3568.8000000000175</v>
      </c>
      <c r="E36" s="9">
        <f t="shared" si="5"/>
        <v>1715.6999999999998</v>
      </c>
      <c r="F36" s="9">
        <f t="shared" si="5"/>
        <v>-2570.7</v>
      </c>
      <c r="G36" s="9">
        <f t="shared" si="5"/>
        <v>1912.1999999999998</v>
      </c>
      <c r="H36" s="9">
        <f t="shared" si="5"/>
        <v>1057.2000000000007</v>
      </c>
      <c r="I36" s="9">
        <f t="shared" si="5"/>
        <v>-1497.300000000001</v>
      </c>
      <c r="J36" s="9">
        <f t="shared" si="5"/>
        <v>-178</v>
      </c>
      <c r="K36" s="9">
        <f t="shared" si="5"/>
        <v>5324.9</v>
      </c>
      <c r="L36" s="9">
        <f t="shared" si="5"/>
        <v>3649.600000000002</v>
      </c>
      <c r="M36" s="9">
        <f t="shared" si="5"/>
        <v>-8275.599999999999</v>
      </c>
      <c r="N36" s="9">
        <f t="shared" si="5"/>
        <v>0</v>
      </c>
      <c r="O36" s="9">
        <f t="shared" si="5"/>
        <v>0</v>
      </c>
      <c r="P36" s="9" t="e">
        <f t="shared" si="5"/>
        <v>#REF!</v>
      </c>
      <c r="Q36" s="9">
        <f t="shared" si="5"/>
        <v>-8275.600000000002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9">
        <f t="shared" si="5"/>
        <v>0</v>
      </c>
      <c r="V36" s="1"/>
    </row>
    <row r="37" spans="1:22" ht="31.5" customHeight="1">
      <c r="A37" s="37" t="s">
        <v>97</v>
      </c>
      <c r="B37" s="18" t="s">
        <v>72</v>
      </c>
      <c r="C37" s="12">
        <v>3807.4</v>
      </c>
      <c r="D37" s="11">
        <v>0</v>
      </c>
      <c r="E37" s="11">
        <f>C38</f>
        <v>3807.4</v>
      </c>
      <c r="F37" s="11">
        <f>E38</f>
        <v>5523.1</v>
      </c>
      <c r="G37" s="11">
        <f>F38</f>
        <v>2952.4</v>
      </c>
      <c r="H37" s="9">
        <f>E37</f>
        <v>3807.4</v>
      </c>
      <c r="I37" s="11">
        <f>G38</f>
        <v>4864.6</v>
      </c>
      <c r="J37" s="11">
        <f>I38</f>
        <v>3367.3</v>
      </c>
      <c r="K37" s="11">
        <f>J38</f>
        <v>3189.3</v>
      </c>
      <c r="L37" s="9">
        <f>I37</f>
        <v>4864.6</v>
      </c>
      <c r="M37" s="11">
        <f>K38</f>
        <v>8514.2</v>
      </c>
      <c r="N37" s="11">
        <f>M38</f>
        <v>0</v>
      </c>
      <c r="O37" s="11">
        <f>N38</f>
        <v>0</v>
      </c>
      <c r="P37" s="16"/>
      <c r="Q37" s="9">
        <f>M37</f>
        <v>8514.2</v>
      </c>
      <c r="R37" s="11">
        <f>O38</f>
        <v>0</v>
      </c>
      <c r="S37" s="11">
        <f>R38</f>
        <v>0</v>
      </c>
      <c r="T37" s="11">
        <f>S38</f>
        <v>0</v>
      </c>
      <c r="U37" s="9">
        <f>R37</f>
        <v>0</v>
      </c>
      <c r="V37" s="1"/>
    </row>
    <row r="38" spans="1:22" ht="36" customHeight="1">
      <c r="A38" s="37" t="s">
        <v>98</v>
      </c>
      <c r="B38" s="18" t="s">
        <v>73</v>
      </c>
      <c r="C38" s="12">
        <v>3807.4</v>
      </c>
      <c r="D38" s="11">
        <v>0</v>
      </c>
      <c r="E38" s="11">
        <v>5523.1</v>
      </c>
      <c r="F38" s="11">
        <v>2952.4</v>
      </c>
      <c r="G38" s="11">
        <v>4864.6</v>
      </c>
      <c r="H38" s="9">
        <f>G38</f>
        <v>4864.6</v>
      </c>
      <c r="I38" s="11">
        <v>3367.3</v>
      </c>
      <c r="J38" s="11">
        <v>3189.3</v>
      </c>
      <c r="K38" s="11">
        <v>8514.2</v>
      </c>
      <c r="L38" s="9">
        <f>K38</f>
        <v>8514.2</v>
      </c>
      <c r="M38" s="11">
        <v>0</v>
      </c>
      <c r="N38" s="11">
        <v>0</v>
      </c>
      <c r="O38" s="51">
        <v>0</v>
      </c>
      <c r="P38" s="16"/>
      <c r="Q38" s="52">
        <f>O38</f>
        <v>0</v>
      </c>
      <c r="R38" s="11">
        <v>0</v>
      </c>
      <c r="S38" s="11">
        <v>0</v>
      </c>
      <c r="T38" s="11">
        <v>0</v>
      </c>
      <c r="U38" s="9">
        <v>0</v>
      </c>
      <c r="V38" s="1"/>
    </row>
    <row r="39" spans="1:22" ht="97.5" customHeight="1">
      <c r="A39" s="37" t="s">
        <v>85</v>
      </c>
      <c r="B39" s="18" t="s">
        <v>74</v>
      </c>
      <c r="C39" s="12">
        <v>0</v>
      </c>
      <c r="D39" s="12">
        <f aca="true" t="shared" si="6" ref="D39:U39">D37-D38</f>
        <v>0</v>
      </c>
      <c r="E39" s="12">
        <f>E37-E38</f>
        <v>-1715.7000000000003</v>
      </c>
      <c r="F39" s="12">
        <f>F37-F38</f>
        <v>2570.7000000000003</v>
      </c>
      <c r="G39" s="12">
        <f t="shared" si="6"/>
        <v>-1912.2000000000003</v>
      </c>
      <c r="H39" s="12">
        <f>H37-H38</f>
        <v>-1057.2000000000003</v>
      </c>
      <c r="I39" s="12">
        <f t="shared" si="6"/>
        <v>1497.3000000000002</v>
      </c>
      <c r="J39" s="12">
        <f>J37-J38</f>
        <v>178</v>
      </c>
      <c r="K39" s="12">
        <f t="shared" si="6"/>
        <v>-5324.900000000001</v>
      </c>
      <c r="L39" s="12">
        <f t="shared" si="6"/>
        <v>-3649.6000000000004</v>
      </c>
      <c r="M39" s="12">
        <f t="shared" si="6"/>
        <v>8514.2</v>
      </c>
      <c r="N39" s="12">
        <f t="shared" si="6"/>
        <v>0</v>
      </c>
      <c r="O39" s="12">
        <f>O37-O38</f>
        <v>0</v>
      </c>
      <c r="P39" s="12">
        <f t="shared" si="6"/>
        <v>0</v>
      </c>
      <c r="Q39" s="12">
        <f>Q37-Q38</f>
        <v>8514.2</v>
      </c>
      <c r="R39" s="12">
        <f>R37-R38</f>
        <v>0</v>
      </c>
      <c r="S39" s="12">
        <f t="shared" si="6"/>
        <v>0</v>
      </c>
      <c r="T39" s="12">
        <f t="shared" si="6"/>
        <v>0</v>
      </c>
      <c r="U39" s="12">
        <f t="shared" si="6"/>
        <v>0</v>
      </c>
      <c r="V39" s="1"/>
    </row>
    <row r="40" spans="1:22" ht="27" customHeight="1">
      <c r="A40" s="4"/>
      <c r="B40" s="58" t="s">
        <v>100</v>
      </c>
      <c r="C40" s="59"/>
      <c r="D40" s="59"/>
      <c r="E40" s="59"/>
      <c r="F40" s="59"/>
      <c r="G40" s="59"/>
      <c r="H40" s="44" t="s">
        <v>83</v>
      </c>
      <c r="I40" s="60" t="s">
        <v>101</v>
      </c>
      <c r="J40" s="61"/>
      <c r="K40" s="61"/>
      <c r="L40" s="61"/>
      <c r="M40" s="61"/>
      <c r="N40" s="61"/>
      <c r="O40" s="61"/>
      <c r="P40" s="4"/>
      <c r="Q40" s="4"/>
      <c r="R40" s="4"/>
      <c r="S40" s="4"/>
      <c r="T40" s="4"/>
      <c r="U40" s="4"/>
      <c r="V40" s="1"/>
    </row>
    <row r="41" spans="1:22" ht="10.5" customHeight="1">
      <c r="A41" s="4"/>
      <c r="B41" s="39"/>
      <c r="C41" s="39"/>
      <c r="D41" s="39"/>
      <c r="E41" s="39"/>
      <c r="F41" s="39"/>
      <c r="G41" s="39"/>
      <c r="H41" s="39"/>
      <c r="I41" s="4"/>
      <c r="J41" s="4"/>
      <c r="K41" s="4"/>
      <c r="L41" s="4"/>
      <c r="M41" s="3"/>
      <c r="N41" s="3"/>
      <c r="O41" s="4"/>
      <c r="P41" s="4"/>
      <c r="Q41" s="4"/>
      <c r="R41" s="4"/>
      <c r="S41" s="4"/>
      <c r="T41" s="4"/>
      <c r="U41" s="4"/>
      <c r="V41" s="1"/>
    </row>
    <row r="42" spans="1:22" ht="15" hidden="1">
      <c r="A42" s="1"/>
      <c r="B42" s="40"/>
      <c r="C42" s="40"/>
      <c r="D42" s="41" t="s">
        <v>44</v>
      </c>
      <c r="E42" s="42"/>
      <c r="F42" s="42"/>
      <c r="G42" s="42"/>
      <c r="H42" s="43"/>
      <c r="I42" s="6"/>
      <c r="J42" s="5" t="s">
        <v>49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"/>
      <c r="B43" s="53" t="s">
        <v>99</v>
      </c>
      <c r="C43" s="53"/>
      <c r="D43" s="53"/>
      <c r="E43" s="53"/>
      <c r="F43" s="53"/>
      <c r="G43" s="53"/>
      <c r="H43" s="53"/>
      <c r="I43" s="53"/>
      <c r="J43" s="53"/>
      <c r="K43" s="1"/>
      <c r="L43" s="1"/>
      <c r="M43" s="1"/>
      <c r="N43" s="1"/>
      <c r="O43" s="15"/>
      <c r="P43" s="1"/>
      <c r="Q43" s="1"/>
      <c r="R43" s="1"/>
      <c r="S43" s="1"/>
      <c r="T43" s="1"/>
      <c r="U43" s="1"/>
      <c r="V43" s="1"/>
    </row>
    <row r="44" spans="3:5" ht="12.75">
      <c r="C44" s="7"/>
      <c r="E44" s="7"/>
    </row>
    <row r="45" ht="12.75" hidden="1">
      <c r="C45" s="7" t="e">
        <f>C18-#REF!</f>
        <v>#REF!</v>
      </c>
    </row>
    <row r="46" ht="12.75" hidden="1">
      <c r="C46" s="7">
        <f>C17+C31</f>
        <v>32192.3</v>
      </c>
    </row>
    <row r="47" ht="12.75" hidden="1">
      <c r="C47" s="7" t="e">
        <f>C46-#REF!</f>
        <v>#REF!</v>
      </c>
    </row>
  </sheetData>
  <sheetProtection/>
  <mergeCells count="17">
    <mergeCell ref="A9:A11"/>
    <mergeCell ref="B9:B11"/>
    <mergeCell ref="C9:C11"/>
    <mergeCell ref="D9:D11"/>
    <mergeCell ref="B40:G40"/>
    <mergeCell ref="U9:U11"/>
    <mergeCell ref="E9:G10"/>
    <mergeCell ref="H9:H11"/>
    <mergeCell ref="I9:K10"/>
    <mergeCell ref="I40:O40"/>
    <mergeCell ref="B43:J43"/>
    <mergeCell ref="Q2:U2"/>
    <mergeCell ref="M9:O10"/>
    <mergeCell ref="Q9:Q11"/>
    <mergeCell ref="R9:T10"/>
    <mergeCell ref="B4:U5"/>
    <mergeCell ref="L9:L11"/>
  </mergeCells>
  <printOptions/>
  <pageMargins left="0.17" right="0.23" top="0.2" bottom="0.19" header="0.17" footer="0.17"/>
  <pageSetup fitToHeight="2" horizontalDpi="600" verticalDpi="600" orientation="landscape" paperSize="9" scale="47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2023-08-28T12:07:39Z</cp:lastPrinted>
  <dcterms:created xsi:type="dcterms:W3CDTF">2011-02-18T08:58:48Z</dcterms:created>
  <dcterms:modified xsi:type="dcterms:W3CDTF">2024-02-07T12:55:04Z</dcterms:modified>
  <cp:category/>
  <cp:version/>
  <cp:contentType/>
  <cp:contentStatus/>
</cp:coreProperties>
</file>