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00" windowWidth="18855" windowHeight="11190"/>
  </bookViews>
  <sheets>
    <sheet name="Лист2" sheetId="1" r:id="rId1"/>
    <sheet name="Лист3" sheetId="2" r:id="rId2"/>
  </sheets>
  <definedNames>
    <definedName name="_xlnm.Print_Area" localSheetId="0">Лист2!$A$1:$H$88</definedName>
  </definedNames>
  <calcPr calcId="124519"/>
</workbook>
</file>

<file path=xl/calcChain.xml><?xml version="1.0" encoding="utf-8"?>
<calcChain xmlns="http://schemas.openxmlformats.org/spreadsheetml/2006/main">
  <c r="G62" i="1"/>
  <c r="F72"/>
  <c r="F83"/>
  <c r="H72"/>
  <c r="G72"/>
  <c r="H68"/>
  <c r="G68"/>
  <c r="G67" s="1"/>
  <c r="F68"/>
  <c r="H67"/>
  <c r="F67"/>
  <c r="F64"/>
  <c r="F62"/>
  <c r="H61"/>
  <c r="G61"/>
  <c r="H59"/>
  <c r="H58" s="1"/>
  <c r="G59"/>
  <c r="F59"/>
  <c r="G58"/>
  <c r="F58"/>
  <c r="H56"/>
  <c r="G56"/>
  <c r="F56"/>
  <c r="F55" s="1"/>
  <c r="H55"/>
  <c r="G55"/>
  <c r="H50"/>
  <c r="H49" s="1"/>
  <c r="G50"/>
  <c r="G49" s="1"/>
  <c r="F50"/>
  <c r="F49" s="1"/>
  <c r="H47"/>
  <c r="H46" s="1"/>
  <c r="G47"/>
  <c r="F47"/>
  <c r="F46" s="1"/>
  <c r="G46"/>
  <c r="H44"/>
  <c r="H43" s="1"/>
  <c r="G44"/>
  <c r="F44"/>
  <c r="G43"/>
  <c r="F43"/>
  <c r="H40"/>
  <c r="G40"/>
  <c r="F40"/>
  <c r="F39" s="1"/>
  <c r="H39"/>
  <c r="G39"/>
  <c r="H35"/>
  <c r="G35"/>
  <c r="F35"/>
  <c r="H32"/>
  <c r="G32"/>
  <c r="F32"/>
  <c r="F31" s="1"/>
  <c r="H26"/>
  <c r="G26"/>
  <c r="F26"/>
  <c r="F25" s="1"/>
  <c r="H25"/>
  <c r="G25"/>
  <c r="H19"/>
  <c r="H18" s="1"/>
  <c r="G19"/>
  <c r="G18" s="1"/>
  <c r="F19"/>
  <c r="F18" s="1"/>
  <c r="H16"/>
  <c r="G16"/>
  <c r="G11" s="1"/>
  <c r="F16"/>
  <c r="H12"/>
  <c r="G12"/>
  <c r="F12"/>
  <c r="F11"/>
  <c r="H9"/>
  <c r="H8" s="1"/>
  <c r="G9"/>
  <c r="G8" s="1"/>
  <c r="F9"/>
  <c r="F8" s="1"/>
  <c r="H11" l="1"/>
  <c r="H7" s="1"/>
  <c r="F61"/>
  <c r="F7" s="1"/>
  <c r="G31"/>
  <c r="G7" s="1"/>
  <c r="H31"/>
  <c r="H89"/>
  <c r="H6"/>
  <c r="F89" l="1"/>
  <c r="F6"/>
  <c r="G89"/>
  <c r="G6"/>
</calcChain>
</file>

<file path=xl/sharedStrings.xml><?xml version="1.0" encoding="utf-8"?>
<sst xmlns="http://schemas.openxmlformats.org/spreadsheetml/2006/main" count="327" uniqueCount="174">
  <si>
    <t>Распределение бюджетных ассигнований 
по целевым статьям (муниципальным программам 
и непрограммным направлениям деятельности),
группам видов расходов, разделам, подразделам
 классификации расходов бюджета муниципального образования 
поселок Балакирево на 2025 год и плановый период 2026 и 2027 годов.</t>
  </si>
  <si>
    <t>(тыс. рублей)</t>
  </si>
  <si>
    <t>Наименование</t>
  </si>
  <si>
    <t>ЦСР</t>
  </si>
  <si>
    <t>ВР</t>
  </si>
  <si>
    <t>Рз</t>
  </si>
  <si>
    <t>ПР</t>
  </si>
  <si>
    <t>План на 2025 год</t>
  </si>
  <si>
    <t>План на 2026  год</t>
  </si>
  <si>
    <t>План на 2027 год</t>
  </si>
  <si>
    <t>ВСЕГО</t>
  </si>
  <si>
    <t/>
  </si>
  <si>
    <t>Программные расходы</t>
  </si>
  <si>
    <t>Муниципальная программа поселка Балакирево      "Пожарная безопасность муниципального образования поселок Балакирево"</t>
  </si>
  <si>
    <t xml:space="preserve">01 </t>
  </si>
  <si>
    <t>Основное мероприятие "Обеспечение первичных мер пожарной безопасности, противопожарной защиты населенного пункта на территории муниципального образования"</t>
  </si>
  <si>
    <t xml:space="preserve">01 0 01 </t>
  </si>
  <si>
    <t>Расходы на обеспечение мероприятий по пожарной безопасности  (Закупка товаров, работ и услуг для государственных (муниципальных) нужд)</t>
  </si>
  <si>
    <t>01 0 01 20010</t>
  </si>
  <si>
    <t>200</t>
  </si>
  <si>
    <t>03</t>
  </si>
  <si>
    <t>10</t>
  </si>
  <si>
    <t xml:space="preserve">Муниципальная программа комплексного развития транспортной инфраструктуры муниципального образования  посёлок Балакирево  </t>
  </si>
  <si>
    <t xml:space="preserve">02 </t>
  </si>
  <si>
    <t>Основное мероприятие " Снижение количества ДТП, обеспечение охраны жизни, здоровья граждан и их имущества, повышение гарантий их законных прав на безопасные условия движения на автодорогах"</t>
  </si>
  <si>
    <t xml:space="preserve">02 0 01 </t>
  </si>
  <si>
    <t>Расходы на ремонт и содержание автомобильных дорог общего пользования местного значения (Закупка товаров, работ и услуг для государственных (муниципальных) нужд)</t>
  </si>
  <si>
    <t>04</t>
  </si>
  <si>
    <t>09</t>
  </si>
  <si>
    <t>Осуществление дорожной деятельности в отношении автомобильных дорог общего пользования местного значения (Закупка товаров, работ и услуг для государственных (муниципальных) нужд)</t>
  </si>
  <si>
    <t xml:space="preserve"> за счет средств местного бюджета</t>
  </si>
  <si>
    <t>Основное мероприятие " Обеспечение деятельности (оказание услуг) муниципальных учреждений"</t>
  </si>
  <si>
    <t xml:space="preserve">02 0 02 </t>
  </si>
  <si>
    <t>Расходы по обеспечению деятельности (оказание услуг) муници-пальных учреждений в сфере благоустройства и дорожного хозяйства  (Предоставление субсидий бюджетным, автономным учреждениям и иным некоммерческим организациям)</t>
  </si>
  <si>
    <t>600</t>
  </si>
  <si>
    <t>Муниципальная программа поселка Балакирево "Осуществление комплекса мероприятий по оказанию услуг в сфере коммунального и хозяйственного обеспечения деятельности органов местного самоуправления и учреждений, наделенных функциями управления"</t>
  </si>
  <si>
    <t xml:space="preserve">06 </t>
  </si>
  <si>
    <t>Основное мероприятие " Обеспечение качественного предоставления услуг"</t>
  </si>
  <si>
    <t xml:space="preserve">06 0 01 </t>
  </si>
  <si>
    <t>Расходы на обеспечение деятельности муниципальных учреждений в сфере жилищно-коммунального хозяйства  (Расходы на выплаты персоналу в целях обеспечения выполнения функций государ-ственными (муниципальными) органами, казенными учреждениями, органами управления государственными внебюджетными фондами)</t>
  </si>
  <si>
    <t>06 0 01 00060</t>
  </si>
  <si>
    <t>100</t>
  </si>
  <si>
    <t>05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</si>
  <si>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</si>
  <si>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06 0 01 00590</t>
  </si>
  <si>
    <t>01</t>
  </si>
  <si>
    <t>13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</si>
  <si>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</si>
  <si>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 (Иные бюджетные ассигнования)</t>
  </si>
  <si>
    <t>800</t>
  </si>
  <si>
    <t>08</t>
  </si>
  <si>
    <t>Муниципальная программа поселка Балакирево 
"Сохранение и развитие культуры муниципального образования поселок Балакирево"</t>
  </si>
  <si>
    <t xml:space="preserve">08 </t>
  </si>
  <si>
    <t>Основное мероприятие "Поддержка муниципальных учреждений культуры"</t>
  </si>
  <si>
    <t xml:space="preserve">08 0 01 </t>
  </si>
  <si>
    <t>Субсидии на обеспечение деятельности муниципальных учреждений культуры  (Предоставление субсидий бюджетным, автономным учреждениям и иным некоммерческим организациям)</t>
  </si>
  <si>
    <t>08 0 01 60080</t>
  </si>
  <si>
    <t>Субвенции на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 (Предоставление субсидий бюджетным, автономным учреждениям и иным некоммерческим организациям)</t>
  </si>
  <si>
    <t>08 0 01 71960</t>
  </si>
  <si>
    <t>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 (Предоставление субсидий бюджетным, автономным учреждениям и иным некоммерческим организациям)</t>
  </si>
  <si>
    <t>08 0 01 S0390</t>
  </si>
  <si>
    <t>Муниципальная программа  поселка Балакирево " Переселение граждан из аварийного жилищного фонда муниципального образования поселок Балакирево"</t>
  </si>
  <si>
    <t xml:space="preserve">09 </t>
  </si>
  <si>
    <t>Основное мероприятие "Обеспечение безопасного проживания граждан в жилых помещениях маневренного фонда "</t>
  </si>
  <si>
    <t>09 0 03</t>
  </si>
  <si>
    <t>Расходы на обеспечение безопасного проживания граждан в жилых помещениях маневренного фонда  (Закупка товаров, работ и услуг для обеспечения государственных (муниципальных) нужд)</t>
  </si>
  <si>
    <t>09 0 03 S2420</t>
  </si>
  <si>
    <t>09 0 И2</t>
  </si>
  <si>
    <t>09 0 И2 67483</t>
  </si>
  <si>
    <t>400</t>
  </si>
  <si>
    <t>09 0 И2 67485</t>
  </si>
  <si>
    <t>09 0 И2 6748S</t>
  </si>
  <si>
    <t>Муниципальная программа поселка Балакирево
"Развитие физической культуры и спорта в муниципальном образовании поселок Балакирево"</t>
  </si>
  <si>
    <t xml:space="preserve">10 </t>
  </si>
  <si>
    <t>Основное мероприятие " Материально-техническое и финансовое обеспечение деятельности муниципальных учреждений физической культуры и спорта"</t>
  </si>
  <si>
    <t xml:space="preserve">10 0 01 </t>
  </si>
  <si>
    <t>Расходы по обеспечению деятельности (оказание услуг) муниципальных учреждений физической культуры и спорта  (Предоставление субсидий бюджетным, автономным учреждениям и иным некоммерческим организациям)</t>
  </si>
  <si>
    <t>10 0 01 60100</t>
  </si>
  <si>
    <t>11</t>
  </si>
  <si>
    <t>Расходы на содержание объектов спортивной инфраструктуры муниципальной собственности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</si>
  <si>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10 0 01 72000</t>
  </si>
  <si>
    <t>Муниципальная программа поселка Балакирево  " Совершенствование системы управления муниципальным имуществом муниципального образования поселок Балакирево"</t>
  </si>
  <si>
    <t xml:space="preserve">11 </t>
  </si>
  <si>
    <t>Основное мероприятие " Осуществление государственной регистрации прав на объекты недвижимости"</t>
  </si>
  <si>
    <t xml:space="preserve">11 0 01  </t>
  </si>
  <si>
    <t>Оформление технической документации и технических планов на объекты недвижимости и их постановка на кадастровый учет (Закупка товаров, работ и услуг для государственных (муниципальных) нужд)</t>
  </si>
  <si>
    <t>11 0 01  20110</t>
  </si>
  <si>
    <t>12</t>
  </si>
  <si>
    <t>Муниципальная программа поселка Балакирево
"Комплексные меры профилактики преступлений и иных правонарушений в муниципальном образовании поселок Балакирево"</t>
  </si>
  <si>
    <t>14</t>
  </si>
  <si>
    <t>Основное мероприятие "Совершенствование системы профилактики преступлений и правонарушений"</t>
  </si>
  <si>
    <t xml:space="preserve">14 0 01 </t>
  </si>
  <si>
    <t>Организация профилактики правонарушений на улицах, в общественных местах и административных участках  (Закупка товаров, работ и услуг для государственных (муниципальных) нужд)</t>
  </si>
  <si>
    <t>14 0 01 20140</t>
  </si>
  <si>
    <t>Муниципальная программа поселка Балакирево
"Развитие муниципальной службы муниципального образования поселок Балакирево"</t>
  </si>
  <si>
    <t>15</t>
  </si>
  <si>
    <t>Основное мероприятие "Создание условий для развития муниципальной службы в администрации поселка"</t>
  </si>
  <si>
    <t>15 0 01</t>
  </si>
  <si>
    <t>Расходы на материально-техническое обеспечение муниципальной службы  (Закупка товаров, работ и услуг для государственных (муниципальных) нужд)</t>
  </si>
  <si>
    <t>15 0 01 20150</t>
  </si>
  <si>
    <t>Расходы на материально-техническое обеспечение муниципальной службы  (Иные бюджетные ассигнования)</t>
  </si>
  <si>
    <t xml:space="preserve">Расходы на пенсионное обеспечение (Социальное обеспечение и иные выплаты населению) </t>
  </si>
  <si>
    <t>15 0 01 10250</t>
  </si>
  <si>
    <t>300</t>
  </si>
  <si>
    <t>Проведение информационного просвещения граждан с использо-ванием возможностей средств массовой информации (Закупка товаров, работ и услуг для государственных (муниципальных) нужд)</t>
  </si>
  <si>
    <t>15 0 01 20260</t>
  </si>
  <si>
    <t>Муниципальная программа поселка Балакирево "Энергосбережение и повышение энергетической эффективности муниципального образования  поселок Балакирево"</t>
  </si>
  <si>
    <t xml:space="preserve">16 </t>
  </si>
  <si>
    <t xml:space="preserve">Основное мероприятие «Уличное освещение»
</t>
  </si>
  <si>
    <t>16 0 02</t>
  </si>
  <si>
    <t>Расходы на уличное освещение (Закупка товаров, работ и услуг для государственных (муниципальных) нужд)</t>
  </si>
  <si>
    <t>16 0 02 20016</t>
  </si>
  <si>
    <t>Муниципальная программа  поселка Балакирево 
"Обеспечение жильем молодых семей муниципального образования поселок Балакирево"</t>
  </si>
  <si>
    <t>17</t>
  </si>
  <si>
    <t>Основное мероприятие " Оказание мер социальной поддержки по улучшению жилищных условий молодых семей"</t>
  </si>
  <si>
    <t xml:space="preserve">17 0 01 </t>
  </si>
  <si>
    <t xml:space="preserve">Расходы на предоставление молодым семьям социальных выплат на приобретение жилья   (Межбюджетные трансферты) </t>
  </si>
  <si>
    <t>17 0 01 L4970</t>
  </si>
  <si>
    <t>500</t>
  </si>
  <si>
    <t>Муниципальная программа поселка Балакирево 
"Формирование современной городской среды посёлка Балакирево"</t>
  </si>
  <si>
    <t>21</t>
  </si>
  <si>
    <t>Основное мероприятие " Улучшение условий проживания населе-ния"</t>
  </si>
  <si>
    <t xml:space="preserve">21 0 02 </t>
  </si>
  <si>
    <t>Осуществление работ по созданию, установке, содержанию, ремонту объектов инфраструктуры благоустройства (Закупка товаров, работ и услуг для государственных (муниципальных) нужд)</t>
  </si>
  <si>
    <t>21 0 02 20050</t>
  </si>
  <si>
    <t>Основное мероприятие " Благоустройство дворовых и прилегающих территорий"</t>
  </si>
  <si>
    <t xml:space="preserve">21 0 04 </t>
  </si>
  <si>
    <t>Расходы на выполнение мероприятий по благоустройству дворовых и прилегающих территорий (Закупка товаров, работ и услуг для государственных (муниципальных) нужд)</t>
  </si>
  <si>
    <t>21 0 04 S2640</t>
  </si>
  <si>
    <t>Муниципальная программа поселка Балакирево
"Содержание и ремонт муниципального имущества посёлка Балакирево"</t>
  </si>
  <si>
    <t>24</t>
  </si>
  <si>
    <t>Основное мероприятие "Содержание объектов муниципальной собственности"</t>
  </si>
  <si>
    <t>24 0 01</t>
  </si>
  <si>
    <t>Расходы на оплату взносов на капитальный ремонт многоквартир-ных домов (Закупка товаров, работ и услуг для государственных (муниципальных) нужд)</t>
  </si>
  <si>
    <t>24 0 01  20241</t>
  </si>
  <si>
    <t>Расходы на оплату имущественных налогов за муниципальное имущество (Иные бюджетные ассигнования)</t>
  </si>
  <si>
    <t>24 0 01 20245</t>
  </si>
  <si>
    <t>02</t>
  </si>
  <si>
    <t>Расходы на содержание и ремонт муниципального имущества (Закупка товаров, работ и услуг для государственных (муниципальных) нужд)</t>
  </si>
  <si>
    <t>24 0 01 20246</t>
  </si>
  <si>
    <t>Непрограммные расходы</t>
  </si>
  <si>
    <t>Расходы на выплаты по оплате труда работников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</si>
  <si>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99 9 00 00110</t>
  </si>
  <si>
    <t>Расходы на выплаты по оплате труда работников муниципальных органов  (Расходы на выплаты персоналу в целях обеспечения вы-полнения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</si>
  <si>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</si>
  <si>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>99 9 00 00190</t>
  </si>
  <si>
    <t>Расходы на выплаты по оплате труда главы местной администрации (Расходы на выплаты персоналу в целях обеспечения выполнения функций государственными (муниципальными) органами, казен-ными учреждениями, органами управления государственными внебюджетными фондами)</t>
  </si>
  <si>
    <t>99 9 00 0Г110</t>
  </si>
  <si>
    <t>Расходы на обеспечение резервного фонда администрации (Иные бюджетные ассигнования)</t>
  </si>
  <si>
    <t xml:space="preserve">99 9 00 20210 </t>
  </si>
  <si>
    <t>Расходы на осуществление первичного воинского учета на тер-риториях, где отсутствуют военные комиссариаты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</si>
  <si>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</si>
  <si>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Расходы на осуществление первичного воинского учета на тер-риториях, где отсутствуют военные комиссариаты   (Закупка товаров, работ и услуг для государственных (муниципальных) нужд)</t>
  </si>
  <si>
    <t>99 9 00 60020</t>
  </si>
  <si>
    <t xml:space="preserve">Расходы на реализацию мероприятий по обеспечению жильем многодетных семей  (Межбюджетные трансферты) </t>
  </si>
  <si>
    <t xml:space="preserve">99 9 00 S0810 </t>
  </si>
  <si>
    <t>99 9 00 40053</t>
  </si>
  <si>
    <t>Иные межбюджетные трансферты на объединение финансовых средств для создания аварийно-спасательного формирования в муниципальном образовании Александровский район (Межбюд-жетные трансферты)</t>
  </si>
  <si>
    <t>99 9 00 8Ф060</t>
  </si>
  <si>
    <t>99 9 00 20170</t>
  </si>
  <si>
    <t>07</t>
  </si>
  <si>
    <t>Расходы на обеспечение инженерной и транспортной инфраструктуры земельных участков ,предоставляемых (предоставляемых) бесплатно для индивидуального жилищного строительства семьям, имеющим троих и более детей в возрасте до 18 лет ( Капитальные вложения в объекты государственной (муниципальной) собственности)</t>
  </si>
  <si>
    <t>99 9 00 S0050</t>
  </si>
  <si>
    <t>Расходы на оказание мер социальной поддержки граждан при оплате жилищно-коммунальных услуг (Социальное обеспечение и иные выплаты населению)</t>
  </si>
  <si>
    <t>99 9 00 20060</t>
  </si>
  <si>
    <t>02 0 01 9Д020</t>
  </si>
  <si>
    <t>02 0 01 SД010</t>
  </si>
  <si>
    <t>02 0 02 9Д030</t>
  </si>
  <si>
    <t>Основное мероприятие «Региональный проект «Жилье»» национального проекта «Инфраструктура для жизни»</t>
  </si>
  <si>
    <t>Расходы на обеспечение устойчивого сокращения непригодного для проживания жилищного фонда за счет средств публично правовой компании "Фонд развития территорий"   (Капитальные вложения в объекты государственной (муниципальной) собственности)</t>
  </si>
  <si>
    <t>Расходы на обеспечение устойчивого сокращения непригодного для проживания жилищного фонда,за счет высвобождаемых средств в размере двух третей задолженности по бюджетным кредитам из федерального бюджета  (Капитальные вложения в объекты государственной (муниципальной) собственности)</t>
  </si>
  <si>
    <t>Расходы на обеспечение устойчивого сокращения непригодного для проживания жилищного фонда счет средств местного бюджета (Капитальные вложения в объекты государственной (муниципальной) собственности)</t>
  </si>
  <si>
    <t>Расходы на организацию в границах поселения электро-, тепло-, газо- и водоснабжения населения, водоотведения, а также транспортной инфраструктуры  в рамках муниципальной программы  "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лет, в Александровском районе" (Капитальные вложения в объекты государственной (муниципальной) собственности)</t>
  </si>
  <si>
    <t>Приложение № 6
к решению Совета народных
                                депутатов поселка Балакирево
от 12.12.2024  №   40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</si>
</sst>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name val="Calibri"/>
    </font>
    <font>
      <sz val="10"/>
      <name val="Arial Cyr"/>
    </font>
    <font>
      <sz val="14"/>
      <name val="Arial Cyr"/>
    </font>
    <font>
      <sz val="12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0"/>
      <name val="Arial Cyr"/>
    </font>
    <font>
      <b/>
      <sz val="12"/>
      <color rgb="FF000000"/>
      <name val="Times New Roman"/>
    </font>
    <font>
      <b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sz val="14"/>
      <name val="Times New Roman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1" fillId="0" borderId="0" xfId="0" applyNumberFormat="1" applyFont="1"/>
    <xf numFmtId="0" fontId="2" fillId="0" borderId="0" xfId="0" applyNumberFormat="1" applyFont="1"/>
    <xf numFmtId="0" fontId="4" fillId="2" borderId="0" xfId="0" applyNumberFormat="1" applyFont="1" applyFill="1" applyAlignment="1">
      <alignment horizont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7" fillId="0" borderId="0" xfId="0" applyNumberFormat="1" applyFont="1"/>
    <xf numFmtId="164" fontId="8" fillId="2" borderId="5" xfId="0" applyNumberFormat="1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top" wrapText="1"/>
    </xf>
    <xf numFmtId="0" fontId="9" fillId="0" borderId="5" xfId="0" applyNumberFormat="1" applyFont="1" applyBorder="1" applyAlignment="1">
      <alignment horizontal="justify" vertical="center"/>
    </xf>
    <xf numFmtId="49" fontId="4" fillId="0" borderId="5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164" fontId="4" fillId="3" borderId="5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Border="1" applyAlignment="1">
      <alignment vertical="center" wrapText="1"/>
    </xf>
    <xf numFmtId="49" fontId="6" fillId="0" borderId="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3" borderId="5" xfId="0" applyNumberFormat="1" applyFont="1" applyFill="1" applyBorder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left" vertical="center" wrapText="1"/>
    </xf>
    <xf numFmtId="0" fontId="9" fillId="0" borderId="5" xfId="0" applyNumberFormat="1" applyFont="1" applyBorder="1" applyAlignment="1">
      <alignment vertical="center" wrapText="1"/>
    </xf>
    <xf numFmtId="49" fontId="4" fillId="3" borderId="5" xfId="0" applyNumberFormat="1" applyFont="1" applyFill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left" vertical="center" wrapText="1"/>
    </xf>
    <xf numFmtId="0" fontId="10" fillId="0" borderId="5" xfId="0" applyNumberFormat="1" applyFont="1" applyBorder="1" applyAlignment="1">
      <alignment horizontal="right" vertical="center" wrapText="1"/>
    </xf>
    <xf numFmtId="0" fontId="3" fillId="0" borderId="7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left" vertical="center" wrapText="1"/>
    </xf>
    <xf numFmtId="164" fontId="11" fillId="0" borderId="5" xfId="0" applyNumberFormat="1" applyFont="1" applyBorder="1" applyAlignment="1">
      <alignment horizontal="right" vertical="center" wrapText="1"/>
    </xf>
    <xf numFmtId="0" fontId="4" fillId="2" borderId="5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top" wrapText="1"/>
    </xf>
    <xf numFmtId="0" fontId="12" fillId="0" borderId="5" xfId="0" applyNumberFormat="1" applyFont="1" applyBorder="1" applyAlignment="1">
      <alignment horizontal="left" vertical="top"/>
    </xf>
    <xf numFmtId="49" fontId="6" fillId="0" borderId="6" xfId="0" applyNumberFormat="1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49" fontId="8" fillId="3" borderId="5" xfId="0" applyNumberFormat="1" applyFont="1" applyFill="1" applyBorder="1" applyAlignment="1">
      <alignment horizontal="center" vertical="top" wrapText="1"/>
    </xf>
    <xf numFmtId="0" fontId="12" fillId="0" borderId="8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justify" vertical="center" wrapText="1"/>
    </xf>
    <xf numFmtId="0" fontId="1" fillId="3" borderId="0" xfId="0" applyNumberFormat="1" applyFont="1" applyFill="1"/>
    <xf numFmtId="164" fontId="2" fillId="3" borderId="0" xfId="0" applyNumberFormat="1" applyFont="1" applyFill="1"/>
    <xf numFmtId="164" fontId="13" fillId="0" borderId="5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vertical="center" wrapText="1"/>
    </xf>
    <xf numFmtId="49" fontId="14" fillId="0" borderId="8" xfId="0" applyNumberFormat="1" applyFont="1" applyBorder="1" applyAlignment="1">
      <alignment horizontal="left" vertical="top" wrapText="1"/>
    </xf>
    <xf numFmtId="49" fontId="14" fillId="0" borderId="5" xfId="0" applyNumberFormat="1" applyFont="1" applyBorder="1" applyAlignment="1">
      <alignment horizontal="left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3" borderId="5" xfId="0" applyNumberFormat="1" applyFont="1" applyFill="1" applyBorder="1" applyAlignment="1">
      <alignment horizontal="center" vertical="top" wrapText="1"/>
    </xf>
    <xf numFmtId="164" fontId="15" fillId="0" borderId="7" xfId="0" applyNumberFormat="1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right" wrapText="1"/>
    </xf>
    <xf numFmtId="0" fontId="4" fillId="2" borderId="0" xfId="0" applyNumberFormat="1" applyFont="1" applyFill="1" applyAlignment="1">
      <alignment horizontal="center" wrapText="1"/>
    </xf>
    <xf numFmtId="0" fontId="5" fillId="2" borderId="1" xfId="0" applyNumberFormat="1" applyFont="1" applyFill="1" applyBorder="1" applyAlignment="1">
      <alignment horizontal="right" wrapText="1"/>
    </xf>
    <xf numFmtId="0" fontId="5" fillId="2" borderId="2" xfId="0" applyNumberFormat="1" applyFont="1" applyFill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9"/>
  <sheetViews>
    <sheetView tabSelected="1" zoomScale="80" zoomScaleNormal="80" workbookViewId="0">
      <selection activeCell="A2" sqref="A2:H3"/>
    </sheetView>
  </sheetViews>
  <sheetFormatPr defaultColWidth="9" defaultRowHeight="18"/>
  <cols>
    <col min="1" max="1" width="67" customWidth="1"/>
    <col min="2" max="2" width="18.5703125" customWidth="1"/>
    <col min="3" max="3" width="8" bestFit="1" customWidth="1"/>
    <col min="4" max="4" width="6.42578125" customWidth="1"/>
    <col min="5" max="5" width="6" customWidth="1"/>
    <col min="6" max="6" width="17.85546875" style="1" customWidth="1"/>
    <col min="7" max="8" width="16" style="1" customWidth="1"/>
  </cols>
  <sheetData>
    <row r="1" spans="1:8" ht="83.25" customHeight="1">
      <c r="A1" s="51" t="s">
        <v>173</v>
      </c>
      <c r="B1" s="51"/>
      <c r="C1" s="51"/>
      <c r="D1" s="51"/>
      <c r="E1" s="51"/>
      <c r="F1" s="51"/>
      <c r="G1" s="51"/>
      <c r="H1" s="51"/>
    </row>
    <row r="2" spans="1:8" ht="12.75">
      <c r="A2" s="52" t="s">
        <v>0</v>
      </c>
      <c r="B2" s="52"/>
      <c r="C2" s="52"/>
      <c r="D2" s="52"/>
      <c r="E2" s="52"/>
      <c r="F2" s="52"/>
      <c r="G2" s="52"/>
      <c r="H2" s="52"/>
    </row>
    <row r="3" spans="1:8" ht="99" customHeight="1">
      <c r="A3" s="52"/>
      <c r="B3" s="52"/>
      <c r="C3" s="52"/>
      <c r="D3" s="52"/>
      <c r="E3" s="52"/>
      <c r="F3" s="52"/>
      <c r="G3" s="52"/>
      <c r="H3" s="52"/>
    </row>
    <row r="4" spans="1:8" ht="23.25" customHeight="1">
      <c r="A4" s="2"/>
      <c r="B4" s="2"/>
      <c r="C4" s="2"/>
      <c r="D4" s="2"/>
      <c r="E4" s="53" t="s">
        <v>1</v>
      </c>
      <c r="F4" s="54"/>
      <c r="G4" s="54"/>
      <c r="H4" s="55"/>
    </row>
    <row r="5" spans="1:8" ht="39.7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4" t="s">
        <v>7</v>
      </c>
      <c r="G5" s="4" t="s">
        <v>8</v>
      </c>
      <c r="H5" s="4" t="s">
        <v>9</v>
      </c>
    </row>
    <row r="6" spans="1:8" s="5" customFormat="1" ht="18.75">
      <c r="A6" s="6" t="s">
        <v>10</v>
      </c>
      <c r="B6" s="7" t="s">
        <v>11</v>
      </c>
      <c r="C6" s="7" t="s">
        <v>11</v>
      </c>
      <c r="D6" s="7" t="s">
        <v>11</v>
      </c>
      <c r="E6" s="7" t="s">
        <v>11</v>
      </c>
      <c r="F6" s="8">
        <f>F7+F72</f>
        <v>131310.00000000003</v>
      </c>
      <c r="G6" s="8">
        <f>G7+G72</f>
        <v>80609.60000000002</v>
      </c>
      <c r="H6" s="8">
        <f>H7+H72</f>
        <v>78175.600000000006</v>
      </c>
    </row>
    <row r="7" spans="1:8" ht="18.75">
      <c r="A7" s="9" t="s">
        <v>12</v>
      </c>
      <c r="B7" s="10" t="s">
        <v>11</v>
      </c>
      <c r="C7" s="7" t="s">
        <v>11</v>
      </c>
      <c r="D7" s="7" t="s">
        <v>11</v>
      </c>
      <c r="E7" s="7" t="s">
        <v>11</v>
      </c>
      <c r="F7" s="8">
        <f>F8+F11+F18+F25+F31+F39+F49+F55+F58+F61+F67+F46+F43</f>
        <v>103507.60000000002</v>
      </c>
      <c r="G7" s="8">
        <f>G8+G11+G18+G25+G31+G39+G49+G55+G58+G61+G67+G46+G43</f>
        <v>73722.300000000017</v>
      </c>
      <c r="H7" s="8">
        <f>H8+H11+H18+H25+H31+H39+H49+H55+H58+H61+H67+H46+H43</f>
        <v>71243.400000000009</v>
      </c>
    </row>
    <row r="8" spans="1:8" s="5" customFormat="1" ht="57" customHeight="1">
      <c r="A8" s="11" t="s">
        <v>13</v>
      </c>
      <c r="B8" s="12" t="s">
        <v>14</v>
      </c>
      <c r="C8" s="13"/>
      <c r="D8" s="14"/>
      <c r="E8" s="14"/>
      <c r="F8" s="15">
        <f t="shared" ref="F8:H9" si="0">F9</f>
        <v>15</v>
      </c>
      <c r="G8" s="15">
        <f t="shared" si="0"/>
        <v>0</v>
      </c>
      <c r="H8" s="15">
        <f t="shared" si="0"/>
        <v>0</v>
      </c>
    </row>
    <row r="9" spans="1:8" ht="50.25" customHeight="1">
      <c r="A9" s="16" t="s">
        <v>15</v>
      </c>
      <c r="B9" s="17" t="s">
        <v>16</v>
      </c>
      <c r="C9" s="18"/>
      <c r="D9" s="19"/>
      <c r="E9" s="19"/>
      <c r="F9" s="20">
        <f t="shared" si="0"/>
        <v>15</v>
      </c>
      <c r="G9" s="20">
        <f t="shared" si="0"/>
        <v>0</v>
      </c>
      <c r="H9" s="20">
        <f t="shared" si="0"/>
        <v>0</v>
      </c>
    </row>
    <row r="10" spans="1:8" ht="49.5" customHeight="1">
      <c r="A10" s="21" t="s">
        <v>17</v>
      </c>
      <c r="B10" s="17" t="s">
        <v>18</v>
      </c>
      <c r="C10" s="18" t="s">
        <v>19</v>
      </c>
      <c r="D10" s="19" t="s">
        <v>20</v>
      </c>
      <c r="E10" s="19" t="s">
        <v>21</v>
      </c>
      <c r="F10" s="20">
        <v>15</v>
      </c>
      <c r="G10" s="20">
        <v>0</v>
      </c>
      <c r="H10" s="20">
        <v>0</v>
      </c>
    </row>
    <row r="11" spans="1:8" s="5" customFormat="1" ht="60" customHeight="1">
      <c r="A11" s="22" t="s">
        <v>22</v>
      </c>
      <c r="B11" s="12" t="s">
        <v>23</v>
      </c>
      <c r="C11" s="13"/>
      <c r="D11" s="23"/>
      <c r="E11" s="23"/>
      <c r="F11" s="15">
        <f>F16+F12</f>
        <v>14107.300000000001</v>
      </c>
      <c r="G11" s="15">
        <f>G16+G12</f>
        <v>11095.3</v>
      </c>
      <c r="H11" s="15">
        <f>H16+H12</f>
        <v>11095.900000000001</v>
      </c>
    </row>
    <row r="12" spans="1:8" s="5" customFormat="1" ht="66.75" customHeight="1">
      <c r="A12" s="16" t="s">
        <v>24</v>
      </c>
      <c r="B12" s="17" t="s">
        <v>25</v>
      </c>
      <c r="C12" s="18"/>
      <c r="D12" s="23"/>
      <c r="E12" s="23"/>
      <c r="F12" s="20">
        <f>F13+F14</f>
        <v>5026.6000000000004</v>
      </c>
      <c r="G12" s="20">
        <f>G13+G14</f>
        <v>4921.3</v>
      </c>
      <c r="H12" s="20">
        <f>H13+H14</f>
        <v>4921.3</v>
      </c>
    </row>
    <row r="13" spans="1:8" ht="50.25" customHeight="1">
      <c r="A13" s="24" t="s">
        <v>26</v>
      </c>
      <c r="B13" s="17" t="s">
        <v>165</v>
      </c>
      <c r="C13" s="18" t="s">
        <v>19</v>
      </c>
      <c r="D13" s="19" t="s">
        <v>27</v>
      </c>
      <c r="E13" s="19" t="s">
        <v>28</v>
      </c>
      <c r="F13" s="20">
        <v>105.3</v>
      </c>
      <c r="G13" s="20">
        <v>0</v>
      </c>
      <c r="H13" s="20">
        <v>0</v>
      </c>
    </row>
    <row r="14" spans="1:8" ht="66" customHeight="1">
      <c r="A14" s="21" t="s">
        <v>29</v>
      </c>
      <c r="B14" s="17" t="s">
        <v>166</v>
      </c>
      <c r="C14" s="18" t="s">
        <v>19</v>
      </c>
      <c r="D14" s="19" t="s">
        <v>27</v>
      </c>
      <c r="E14" s="19" t="s">
        <v>28</v>
      </c>
      <c r="F14" s="20">
        <v>4921.3</v>
      </c>
      <c r="G14" s="20">
        <v>4921.3</v>
      </c>
      <c r="H14" s="20">
        <v>4921.3</v>
      </c>
    </row>
    <row r="15" spans="1:8" ht="20.25" customHeight="1">
      <c r="A15" s="25" t="s">
        <v>30</v>
      </c>
      <c r="B15" s="17" t="s">
        <v>166</v>
      </c>
      <c r="C15" s="18" t="s">
        <v>19</v>
      </c>
      <c r="D15" s="19" t="s">
        <v>27</v>
      </c>
      <c r="E15" s="19" t="s">
        <v>28</v>
      </c>
      <c r="F15" s="20">
        <v>295.3</v>
      </c>
      <c r="G15" s="20">
        <v>295.3</v>
      </c>
      <c r="H15" s="20">
        <v>295.3</v>
      </c>
    </row>
    <row r="16" spans="1:8" s="5" customFormat="1" ht="36.75" customHeight="1">
      <c r="A16" s="16" t="s">
        <v>31</v>
      </c>
      <c r="B16" s="17" t="s">
        <v>32</v>
      </c>
      <c r="C16" s="18"/>
      <c r="D16" s="23"/>
      <c r="E16" s="23"/>
      <c r="F16" s="20">
        <f>F17</f>
        <v>9080.7000000000007</v>
      </c>
      <c r="G16" s="20">
        <f>G17</f>
        <v>6174</v>
      </c>
      <c r="H16" s="20">
        <f>H17</f>
        <v>6174.6</v>
      </c>
    </row>
    <row r="17" spans="1:8" ht="66.75" customHeight="1">
      <c r="A17" s="26" t="s">
        <v>33</v>
      </c>
      <c r="B17" s="17" t="s">
        <v>167</v>
      </c>
      <c r="C17" s="18" t="s">
        <v>34</v>
      </c>
      <c r="D17" s="19" t="s">
        <v>27</v>
      </c>
      <c r="E17" s="19" t="s">
        <v>28</v>
      </c>
      <c r="F17" s="20">
        <v>9080.7000000000007</v>
      </c>
      <c r="G17" s="20">
        <v>6174</v>
      </c>
      <c r="H17" s="20">
        <v>6174.6</v>
      </c>
    </row>
    <row r="18" spans="1:8" s="5" customFormat="1" ht="118.5" customHeight="1">
      <c r="A18" s="22" t="s">
        <v>35</v>
      </c>
      <c r="B18" s="12" t="s">
        <v>36</v>
      </c>
      <c r="C18" s="13"/>
      <c r="D18" s="23"/>
      <c r="E18" s="23"/>
      <c r="F18" s="15">
        <f>F19</f>
        <v>18760.199999999997</v>
      </c>
      <c r="G18" s="15">
        <f>G19</f>
        <v>17604.900000000001</v>
      </c>
      <c r="H18" s="15">
        <f>H19</f>
        <v>17425</v>
      </c>
    </row>
    <row r="19" spans="1:8" ht="33" customHeight="1">
      <c r="A19" s="16" t="s">
        <v>37</v>
      </c>
      <c r="B19" s="17" t="s">
        <v>38</v>
      </c>
      <c r="C19" s="18"/>
      <c r="D19" s="19"/>
      <c r="E19" s="19"/>
      <c r="F19" s="20">
        <f>F21+F22+F23+F20+F24</f>
        <v>18760.199999999997</v>
      </c>
      <c r="G19" s="20">
        <f>G21+G22+G23+G20+G24</f>
        <v>17604.900000000001</v>
      </c>
      <c r="H19" s="20">
        <f>H21+H22+H23+H20+H24</f>
        <v>17425</v>
      </c>
    </row>
    <row r="20" spans="1:8" s="5" customFormat="1" ht="97.5" customHeight="1">
      <c r="A20" s="24" t="s">
        <v>39</v>
      </c>
      <c r="B20" s="17" t="s">
        <v>40</v>
      </c>
      <c r="C20" s="18" t="s">
        <v>41</v>
      </c>
      <c r="D20" s="19" t="s">
        <v>42</v>
      </c>
      <c r="E20" s="19" t="s">
        <v>42</v>
      </c>
      <c r="F20" s="20">
        <v>1280.5</v>
      </c>
      <c r="G20" s="20">
        <v>1280.5</v>
      </c>
      <c r="H20" s="20">
        <v>1280.5</v>
      </c>
    </row>
    <row r="21" spans="1:8" s="5" customFormat="1" ht="85.5" customHeight="1">
      <c r="A21" s="16" t="s">
        <v>43</v>
      </c>
      <c r="B21" s="17" t="s">
        <v>44</v>
      </c>
      <c r="C21" s="18" t="s">
        <v>41</v>
      </c>
      <c r="D21" s="19" t="s">
        <v>45</v>
      </c>
      <c r="E21" s="19" t="s">
        <v>46</v>
      </c>
      <c r="F21" s="20">
        <v>10524.9</v>
      </c>
      <c r="G21" s="20">
        <v>10524.9</v>
      </c>
      <c r="H21" s="20">
        <v>10524.9</v>
      </c>
    </row>
    <row r="22" spans="1:8" s="5" customFormat="1" ht="51.75" customHeight="1">
      <c r="A22" s="24" t="s">
        <v>47</v>
      </c>
      <c r="B22" s="17" t="s">
        <v>44</v>
      </c>
      <c r="C22" s="18" t="s">
        <v>19</v>
      </c>
      <c r="D22" s="19" t="s">
        <v>45</v>
      </c>
      <c r="E22" s="19" t="s">
        <v>46</v>
      </c>
      <c r="F22" s="20">
        <v>1901.8</v>
      </c>
      <c r="G22" s="20">
        <v>746.5</v>
      </c>
      <c r="H22" s="20">
        <v>566.6</v>
      </c>
    </row>
    <row r="23" spans="1:8" s="5" customFormat="1" ht="34.5" customHeight="1">
      <c r="A23" s="24" t="s">
        <v>48</v>
      </c>
      <c r="B23" s="17" t="s">
        <v>44</v>
      </c>
      <c r="C23" s="18" t="s">
        <v>49</v>
      </c>
      <c r="D23" s="19" t="s">
        <v>45</v>
      </c>
      <c r="E23" s="19" t="s">
        <v>46</v>
      </c>
      <c r="F23" s="20">
        <v>5.4</v>
      </c>
      <c r="G23" s="20">
        <v>5.4</v>
      </c>
      <c r="H23" s="20">
        <v>5.4</v>
      </c>
    </row>
    <row r="24" spans="1:8" s="5" customFormat="1" ht="82.5" customHeight="1">
      <c r="A24" s="24" t="s">
        <v>43</v>
      </c>
      <c r="B24" s="17" t="s">
        <v>44</v>
      </c>
      <c r="C24" s="18" t="s">
        <v>41</v>
      </c>
      <c r="D24" s="19" t="s">
        <v>50</v>
      </c>
      <c r="E24" s="19" t="s">
        <v>45</v>
      </c>
      <c r="F24" s="20">
        <v>5047.6000000000004</v>
      </c>
      <c r="G24" s="20">
        <v>5047.6000000000004</v>
      </c>
      <c r="H24" s="20">
        <v>5047.6000000000004</v>
      </c>
    </row>
    <row r="25" spans="1:8" s="5" customFormat="1" ht="61.5" customHeight="1">
      <c r="A25" s="27" t="s">
        <v>51</v>
      </c>
      <c r="B25" s="12" t="s">
        <v>52</v>
      </c>
      <c r="C25" s="13"/>
      <c r="D25" s="23"/>
      <c r="E25" s="23"/>
      <c r="F25" s="15">
        <f>F26</f>
        <v>20807.3</v>
      </c>
      <c r="G25" s="15">
        <f>G26</f>
        <v>21158.2</v>
      </c>
      <c r="H25" s="15">
        <f>H26</f>
        <v>20866.400000000001</v>
      </c>
    </row>
    <row r="26" spans="1:8" ht="31.5">
      <c r="A26" s="16" t="s">
        <v>53</v>
      </c>
      <c r="B26" s="17" t="s">
        <v>54</v>
      </c>
      <c r="C26" s="18"/>
      <c r="D26" s="19"/>
      <c r="E26" s="19"/>
      <c r="F26" s="20">
        <f>F27+F28+F29</f>
        <v>20807.3</v>
      </c>
      <c r="G26" s="20">
        <f>G27+G28+G29</f>
        <v>21158.2</v>
      </c>
      <c r="H26" s="20">
        <f>H27+H28+H29</f>
        <v>20866.400000000001</v>
      </c>
    </row>
    <row r="27" spans="1:8" ht="50.25" customHeight="1">
      <c r="A27" s="21" t="s">
        <v>55</v>
      </c>
      <c r="B27" s="17" t="s">
        <v>56</v>
      </c>
      <c r="C27" s="18" t="s">
        <v>34</v>
      </c>
      <c r="D27" s="19" t="s">
        <v>50</v>
      </c>
      <c r="E27" s="19" t="s">
        <v>45</v>
      </c>
      <c r="F27" s="20">
        <v>11552.3</v>
      </c>
      <c r="G27" s="20">
        <v>11451</v>
      </c>
      <c r="H27" s="20">
        <v>10388.5</v>
      </c>
    </row>
    <row r="28" spans="1:8" ht="146.25" customHeight="1">
      <c r="A28" s="24" t="s">
        <v>57</v>
      </c>
      <c r="B28" s="17" t="s">
        <v>58</v>
      </c>
      <c r="C28" s="18" t="s">
        <v>34</v>
      </c>
      <c r="D28" s="19" t="s">
        <v>50</v>
      </c>
      <c r="E28" s="19" t="s">
        <v>45</v>
      </c>
      <c r="F28" s="20">
        <v>304.5</v>
      </c>
      <c r="G28" s="20">
        <v>304.5</v>
      </c>
      <c r="H28" s="20">
        <v>304.5</v>
      </c>
    </row>
    <row r="29" spans="1:8" ht="97.5" customHeight="1">
      <c r="A29" s="24" t="s">
        <v>59</v>
      </c>
      <c r="B29" s="17" t="s">
        <v>60</v>
      </c>
      <c r="C29" s="18" t="s">
        <v>34</v>
      </c>
      <c r="D29" s="19" t="s">
        <v>50</v>
      </c>
      <c r="E29" s="19" t="s">
        <v>45</v>
      </c>
      <c r="F29" s="20">
        <v>8950.5</v>
      </c>
      <c r="G29" s="20">
        <v>9402.7000000000007</v>
      </c>
      <c r="H29" s="20">
        <v>10173.4</v>
      </c>
    </row>
    <row r="30" spans="1:8" ht="18.75" customHeight="1">
      <c r="A30" s="28" t="s">
        <v>30</v>
      </c>
      <c r="B30" s="17" t="s">
        <v>60</v>
      </c>
      <c r="C30" s="18" t="s">
        <v>34</v>
      </c>
      <c r="D30" s="19" t="s">
        <v>50</v>
      </c>
      <c r="E30" s="19" t="s">
        <v>45</v>
      </c>
      <c r="F30" s="20">
        <v>537</v>
      </c>
      <c r="G30" s="20">
        <v>564.20000000000005</v>
      </c>
      <c r="H30" s="20">
        <v>610.4</v>
      </c>
    </row>
    <row r="31" spans="1:8" s="5" customFormat="1" ht="60" customHeight="1">
      <c r="A31" s="29" t="s">
        <v>61</v>
      </c>
      <c r="B31" s="12" t="s">
        <v>62</v>
      </c>
      <c r="C31" s="14"/>
      <c r="D31" s="23"/>
      <c r="E31" s="23"/>
      <c r="F31" s="15">
        <f>F32+F35</f>
        <v>16893.3</v>
      </c>
      <c r="G31" s="15">
        <f>G32+G35</f>
        <v>2583.3000000000002</v>
      </c>
      <c r="H31" s="15">
        <f>H32+H35</f>
        <v>2095.9</v>
      </c>
    </row>
    <row r="32" spans="1:8" ht="34.5" customHeight="1">
      <c r="A32" s="16" t="s">
        <v>63</v>
      </c>
      <c r="B32" s="17" t="s">
        <v>64</v>
      </c>
      <c r="C32" s="18"/>
      <c r="D32" s="19"/>
      <c r="E32" s="19"/>
      <c r="F32" s="20">
        <f>F33</f>
        <v>494.7</v>
      </c>
      <c r="G32" s="20">
        <f>G33</f>
        <v>487.4</v>
      </c>
      <c r="H32" s="20">
        <f>H33</f>
        <v>0</v>
      </c>
    </row>
    <row r="33" spans="1:8" ht="51" customHeight="1">
      <c r="A33" s="30" t="s">
        <v>65</v>
      </c>
      <c r="B33" s="17" t="s">
        <v>66</v>
      </c>
      <c r="C33" s="18" t="s">
        <v>19</v>
      </c>
      <c r="D33" s="19" t="s">
        <v>42</v>
      </c>
      <c r="E33" s="19" t="s">
        <v>45</v>
      </c>
      <c r="F33" s="20">
        <v>494.7</v>
      </c>
      <c r="G33" s="20">
        <v>487.4</v>
      </c>
      <c r="H33" s="20">
        <v>0</v>
      </c>
    </row>
    <row r="34" spans="1:8" ht="19.5" customHeight="1">
      <c r="A34" s="25" t="s">
        <v>30</v>
      </c>
      <c r="B34" s="17" t="s">
        <v>66</v>
      </c>
      <c r="C34" s="18" t="s">
        <v>19</v>
      </c>
      <c r="D34" s="19" t="s">
        <v>42</v>
      </c>
      <c r="E34" s="19" t="s">
        <v>45</v>
      </c>
      <c r="F34" s="20">
        <v>24.7</v>
      </c>
      <c r="G34" s="20">
        <v>24.4</v>
      </c>
      <c r="H34" s="20">
        <v>0</v>
      </c>
    </row>
    <row r="35" spans="1:8" ht="45" customHeight="1">
      <c r="A35" s="31" t="s">
        <v>168</v>
      </c>
      <c r="B35" s="17" t="s">
        <v>67</v>
      </c>
      <c r="C35" s="18"/>
      <c r="D35" s="19"/>
      <c r="E35" s="19"/>
      <c r="F35" s="20">
        <f>F36+F37+F38</f>
        <v>16398.599999999999</v>
      </c>
      <c r="G35" s="20">
        <f>G36+G37+G38</f>
        <v>2095.9</v>
      </c>
      <c r="H35" s="20">
        <f>H36+H37+H38</f>
        <v>2095.9</v>
      </c>
    </row>
    <row r="36" spans="1:8" ht="69" customHeight="1">
      <c r="A36" s="31" t="s">
        <v>169</v>
      </c>
      <c r="B36" s="17" t="s">
        <v>68</v>
      </c>
      <c r="C36" s="18" t="s">
        <v>69</v>
      </c>
      <c r="D36" s="19" t="s">
        <v>42</v>
      </c>
      <c r="E36" s="19" t="s">
        <v>45</v>
      </c>
      <c r="F36" s="20">
        <v>8979</v>
      </c>
      <c r="G36" s="20">
        <v>1147.5999999999999</v>
      </c>
      <c r="H36" s="20">
        <v>1147.5999999999999</v>
      </c>
    </row>
    <row r="37" spans="1:8" ht="81.75" customHeight="1">
      <c r="A37" s="31" t="s">
        <v>170</v>
      </c>
      <c r="B37" s="17" t="s">
        <v>70</v>
      </c>
      <c r="C37" s="18" t="s">
        <v>69</v>
      </c>
      <c r="D37" s="19" t="s">
        <v>42</v>
      </c>
      <c r="E37" s="19" t="s">
        <v>45</v>
      </c>
      <c r="F37" s="20">
        <v>6435.6</v>
      </c>
      <c r="G37" s="20">
        <v>822.5</v>
      </c>
      <c r="H37" s="20">
        <v>822.5</v>
      </c>
    </row>
    <row r="38" spans="1:8" ht="69.75" customHeight="1">
      <c r="A38" s="32" t="s">
        <v>171</v>
      </c>
      <c r="B38" s="17" t="s">
        <v>71</v>
      </c>
      <c r="C38" s="18" t="s">
        <v>69</v>
      </c>
      <c r="D38" s="19" t="s">
        <v>42</v>
      </c>
      <c r="E38" s="19" t="s">
        <v>45</v>
      </c>
      <c r="F38" s="20">
        <v>984</v>
      </c>
      <c r="G38" s="20">
        <v>125.8</v>
      </c>
      <c r="H38" s="20">
        <v>125.8</v>
      </c>
    </row>
    <row r="39" spans="1:8" s="5" customFormat="1" ht="60" customHeight="1">
      <c r="A39" s="22" t="s">
        <v>72</v>
      </c>
      <c r="B39" s="12" t="s">
        <v>73</v>
      </c>
      <c r="C39" s="13"/>
      <c r="D39" s="23"/>
      <c r="E39" s="23"/>
      <c r="F39" s="15">
        <f>F40</f>
        <v>18413.300000000003</v>
      </c>
      <c r="G39" s="15">
        <f>G40</f>
        <v>17761.2</v>
      </c>
      <c r="H39" s="15">
        <f>H40</f>
        <v>17157.900000000001</v>
      </c>
    </row>
    <row r="40" spans="1:8" ht="49.5" customHeight="1">
      <c r="A40" s="16" t="s">
        <v>74</v>
      </c>
      <c r="B40" s="17" t="s">
        <v>75</v>
      </c>
      <c r="C40" s="18"/>
      <c r="D40" s="19"/>
      <c r="E40" s="19"/>
      <c r="F40" s="20">
        <f>F41+F42</f>
        <v>18413.300000000003</v>
      </c>
      <c r="G40" s="20">
        <f>G41+G42</f>
        <v>17761.2</v>
      </c>
      <c r="H40" s="20">
        <f>H41+H42</f>
        <v>17157.900000000001</v>
      </c>
    </row>
    <row r="41" spans="1:8" ht="66" customHeight="1">
      <c r="A41" s="33" t="s">
        <v>76</v>
      </c>
      <c r="B41" s="34" t="s">
        <v>77</v>
      </c>
      <c r="C41" s="18" t="s">
        <v>34</v>
      </c>
      <c r="D41" s="19" t="s">
        <v>78</v>
      </c>
      <c r="E41" s="19" t="s">
        <v>45</v>
      </c>
      <c r="F41" s="20">
        <v>17875.400000000001</v>
      </c>
      <c r="G41" s="20">
        <v>17223.3</v>
      </c>
      <c r="H41" s="20">
        <v>16620</v>
      </c>
    </row>
    <row r="42" spans="1:8" ht="67.5" customHeight="1">
      <c r="A42" s="33" t="s">
        <v>79</v>
      </c>
      <c r="B42" s="35" t="s">
        <v>80</v>
      </c>
      <c r="C42" s="36" t="s">
        <v>34</v>
      </c>
      <c r="D42" s="19" t="s">
        <v>78</v>
      </c>
      <c r="E42" s="19" t="s">
        <v>45</v>
      </c>
      <c r="F42" s="20">
        <v>537.9</v>
      </c>
      <c r="G42" s="20">
        <v>537.9</v>
      </c>
      <c r="H42" s="20">
        <v>537.9</v>
      </c>
    </row>
    <row r="43" spans="1:8" s="5" customFormat="1" ht="80.25" customHeight="1">
      <c r="A43" s="22" t="s">
        <v>81</v>
      </c>
      <c r="B43" s="12" t="s">
        <v>82</v>
      </c>
      <c r="C43" s="13"/>
      <c r="D43" s="23"/>
      <c r="E43" s="23"/>
      <c r="F43" s="15">
        <f t="shared" ref="F43:H44" si="1">F44</f>
        <v>212.8</v>
      </c>
      <c r="G43" s="15">
        <f t="shared" si="1"/>
        <v>0</v>
      </c>
      <c r="H43" s="15">
        <f t="shared" si="1"/>
        <v>0</v>
      </c>
    </row>
    <row r="44" spans="1:8" ht="35.25" customHeight="1">
      <c r="A44" s="16" t="s">
        <v>83</v>
      </c>
      <c r="B44" s="17" t="s">
        <v>84</v>
      </c>
      <c r="C44" s="18"/>
      <c r="D44" s="19"/>
      <c r="E44" s="19"/>
      <c r="F44" s="20">
        <f t="shared" si="1"/>
        <v>212.8</v>
      </c>
      <c r="G44" s="20">
        <f t="shared" si="1"/>
        <v>0</v>
      </c>
      <c r="H44" s="20">
        <f t="shared" si="1"/>
        <v>0</v>
      </c>
    </row>
    <row r="45" spans="1:8" ht="67.5" customHeight="1">
      <c r="A45" s="24" t="s">
        <v>85</v>
      </c>
      <c r="B45" s="17" t="s">
        <v>86</v>
      </c>
      <c r="C45" s="18" t="s">
        <v>19</v>
      </c>
      <c r="D45" s="19" t="s">
        <v>27</v>
      </c>
      <c r="E45" s="19" t="s">
        <v>87</v>
      </c>
      <c r="F45" s="20">
        <v>212.8</v>
      </c>
      <c r="G45" s="20">
        <v>0</v>
      </c>
      <c r="H45" s="20">
        <v>0</v>
      </c>
    </row>
    <row r="46" spans="1:8" s="5" customFormat="1" ht="76.5" customHeight="1">
      <c r="A46" s="22" t="s">
        <v>88</v>
      </c>
      <c r="B46" s="12" t="s">
        <v>89</v>
      </c>
      <c r="C46" s="13"/>
      <c r="D46" s="23"/>
      <c r="E46" s="23"/>
      <c r="F46" s="15">
        <f t="shared" ref="F46:H47" si="2">F47</f>
        <v>216</v>
      </c>
      <c r="G46" s="15">
        <f t="shared" si="2"/>
        <v>90</v>
      </c>
      <c r="H46" s="15">
        <f t="shared" si="2"/>
        <v>96.9</v>
      </c>
    </row>
    <row r="47" spans="1:8" ht="34.5" customHeight="1">
      <c r="A47" s="16" t="s">
        <v>90</v>
      </c>
      <c r="B47" s="17" t="s">
        <v>91</v>
      </c>
      <c r="C47" s="18"/>
      <c r="D47" s="19"/>
      <c r="E47" s="19"/>
      <c r="F47" s="20">
        <f t="shared" si="2"/>
        <v>216</v>
      </c>
      <c r="G47" s="20">
        <f t="shared" si="2"/>
        <v>90</v>
      </c>
      <c r="H47" s="20">
        <f t="shared" si="2"/>
        <v>96.9</v>
      </c>
    </row>
    <row r="48" spans="1:8" ht="65.25" customHeight="1">
      <c r="A48" s="21" t="s">
        <v>92</v>
      </c>
      <c r="B48" s="17" t="s">
        <v>93</v>
      </c>
      <c r="C48" s="18" t="s">
        <v>19</v>
      </c>
      <c r="D48" s="19" t="s">
        <v>20</v>
      </c>
      <c r="E48" s="19" t="s">
        <v>89</v>
      </c>
      <c r="F48" s="20">
        <v>216</v>
      </c>
      <c r="G48" s="20">
        <v>90</v>
      </c>
      <c r="H48" s="20">
        <v>96.9</v>
      </c>
    </row>
    <row r="49" spans="1:8" s="5" customFormat="1" ht="58.5" customHeight="1">
      <c r="A49" s="37" t="s">
        <v>94</v>
      </c>
      <c r="B49" s="12" t="s">
        <v>95</v>
      </c>
      <c r="C49" s="13"/>
      <c r="D49" s="23"/>
      <c r="E49" s="23"/>
      <c r="F49" s="15">
        <f>F50</f>
        <v>1158.5999999999999</v>
      </c>
      <c r="G49" s="15">
        <f>G50</f>
        <v>770.6</v>
      </c>
      <c r="H49" s="15">
        <f>H50</f>
        <v>641.6</v>
      </c>
    </row>
    <row r="50" spans="1:8" ht="34.5" customHeight="1">
      <c r="A50" s="24" t="s">
        <v>96</v>
      </c>
      <c r="B50" s="17" t="s">
        <v>97</v>
      </c>
      <c r="C50" s="18"/>
      <c r="D50" s="19"/>
      <c r="E50" s="19"/>
      <c r="F50" s="20">
        <f>F51+F52+F54+F53</f>
        <v>1158.5999999999999</v>
      </c>
      <c r="G50" s="20">
        <f>G51+G52+G54+G53</f>
        <v>770.6</v>
      </c>
      <c r="H50" s="20">
        <f>H51+H52+H54+H53</f>
        <v>641.6</v>
      </c>
    </row>
    <row r="51" spans="1:8" ht="49.5" customHeight="1">
      <c r="A51" s="24" t="s">
        <v>98</v>
      </c>
      <c r="B51" s="17" t="s">
        <v>99</v>
      </c>
      <c r="C51" s="18">
        <v>200</v>
      </c>
      <c r="D51" s="19" t="s">
        <v>45</v>
      </c>
      <c r="E51" s="19" t="s">
        <v>46</v>
      </c>
      <c r="F51" s="20">
        <v>457</v>
      </c>
      <c r="G51" s="20">
        <v>129</v>
      </c>
      <c r="H51" s="20">
        <v>0</v>
      </c>
    </row>
    <row r="52" spans="1:8" ht="33.75" customHeight="1">
      <c r="A52" s="24" t="s">
        <v>100</v>
      </c>
      <c r="B52" s="17" t="s">
        <v>99</v>
      </c>
      <c r="C52" s="18" t="s">
        <v>49</v>
      </c>
      <c r="D52" s="19" t="s">
        <v>45</v>
      </c>
      <c r="E52" s="19" t="s">
        <v>46</v>
      </c>
      <c r="F52" s="20">
        <v>10</v>
      </c>
      <c r="G52" s="20">
        <v>10</v>
      </c>
      <c r="H52" s="20">
        <v>10</v>
      </c>
    </row>
    <row r="53" spans="1:8" ht="33.75" customHeight="1">
      <c r="A53" s="24" t="s">
        <v>101</v>
      </c>
      <c r="B53" s="17" t="s">
        <v>102</v>
      </c>
      <c r="C53" s="18" t="s">
        <v>103</v>
      </c>
      <c r="D53" s="19" t="s">
        <v>21</v>
      </c>
      <c r="E53" s="19" t="s">
        <v>45</v>
      </c>
      <c r="F53" s="20">
        <v>631.6</v>
      </c>
      <c r="G53" s="20">
        <v>631.6</v>
      </c>
      <c r="H53" s="20">
        <v>631.6</v>
      </c>
    </row>
    <row r="54" spans="1:8" ht="66.75" customHeight="1">
      <c r="A54" s="38" t="s">
        <v>104</v>
      </c>
      <c r="B54" s="17" t="s">
        <v>105</v>
      </c>
      <c r="C54" s="18" t="s">
        <v>19</v>
      </c>
      <c r="D54" s="19" t="s">
        <v>45</v>
      </c>
      <c r="E54" s="19" t="s">
        <v>46</v>
      </c>
      <c r="F54" s="20">
        <v>60</v>
      </c>
      <c r="G54" s="20">
        <v>0</v>
      </c>
      <c r="H54" s="20">
        <v>0</v>
      </c>
    </row>
    <row r="55" spans="1:8" s="5" customFormat="1" ht="77.25" customHeight="1">
      <c r="A55" s="22" t="s">
        <v>106</v>
      </c>
      <c r="B55" s="12" t="s">
        <v>107</v>
      </c>
      <c r="C55" s="13"/>
      <c r="D55" s="23"/>
      <c r="E55" s="23"/>
      <c r="F55" s="15">
        <f t="shared" ref="F55:H56" si="3">F56</f>
        <v>1403.8</v>
      </c>
      <c r="G55" s="15">
        <f t="shared" si="3"/>
        <v>1369</v>
      </c>
      <c r="H55" s="15">
        <f t="shared" si="3"/>
        <v>1093.8</v>
      </c>
    </row>
    <row r="56" spans="1:8" ht="19.5" customHeight="1">
      <c r="A56" s="16" t="s">
        <v>108</v>
      </c>
      <c r="B56" s="17" t="s">
        <v>109</v>
      </c>
      <c r="C56" s="18"/>
      <c r="D56" s="19"/>
      <c r="E56" s="19"/>
      <c r="F56" s="20">
        <f t="shared" si="3"/>
        <v>1403.8</v>
      </c>
      <c r="G56" s="20">
        <f t="shared" si="3"/>
        <v>1369</v>
      </c>
      <c r="H56" s="20">
        <f t="shared" si="3"/>
        <v>1093.8</v>
      </c>
    </row>
    <row r="57" spans="1:8" ht="34.5" customHeight="1">
      <c r="A57" s="16" t="s">
        <v>110</v>
      </c>
      <c r="B57" s="17" t="s">
        <v>111</v>
      </c>
      <c r="C57" s="18" t="s">
        <v>19</v>
      </c>
      <c r="D57" s="19" t="s">
        <v>42</v>
      </c>
      <c r="E57" s="19" t="s">
        <v>20</v>
      </c>
      <c r="F57" s="20">
        <v>1403.8</v>
      </c>
      <c r="G57" s="20">
        <v>1369</v>
      </c>
      <c r="H57" s="20">
        <v>1093.8</v>
      </c>
    </row>
    <row r="58" spans="1:8" s="5" customFormat="1" ht="62.25" customHeight="1">
      <c r="A58" s="27" t="s">
        <v>112</v>
      </c>
      <c r="B58" s="12" t="s">
        <v>113</v>
      </c>
      <c r="C58" s="13"/>
      <c r="D58" s="23"/>
      <c r="E58" s="23"/>
      <c r="F58" s="15">
        <f t="shared" ref="F58:H59" si="4">F59</f>
        <v>500</v>
      </c>
      <c r="G58" s="15">
        <f t="shared" si="4"/>
        <v>500</v>
      </c>
      <c r="H58" s="15">
        <f t="shared" si="4"/>
        <v>500</v>
      </c>
    </row>
    <row r="59" spans="1:8" ht="34.5" customHeight="1">
      <c r="A59" s="16" t="s">
        <v>114</v>
      </c>
      <c r="B59" s="17" t="s">
        <v>115</v>
      </c>
      <c r="C59" s="18"/>
      <c r="D59" s="19"/>
      <c r="E59" s="19"/>
      <c r="F59" s="20">
        <f t="shared" si="4"/>
        <v>500</v>
      </c>
      <c r="G59" s="20">
        <f t="shared" si="4"/>
        <v>500</v>
      </c>
      <c r="H59" s="20">
        <f t="shared" si="4"/>
        <v>500</v>
      </c>
    </row>
    <row r="60" spans="1:8" ht="34.5" customHeight="1">
      <c r="A60" s="24" t="s">
        <v>116</v>
      </c>
      <c r="B60" s="17" t="s">
        <v>117</v>
      </c>
      <c r="C60" s="18" t="s">
        <v>118</v>
      </c>
      <c r="D60" s="19" t="s">
        <v>21</v>
      </c>
      <c r="E60" s="19" t="s">
        <v>27</v>
      </c>
      <c r="F60" s="20">
        <v>500</v>
      </c>
      <c r="G60" s="20">
        <v>500</v>
      </c>
      <c r="H60" s="20">
        <v>500</v>
      </c>
    </row>
    <row r="61" spans="1:8" s="5" customFormat="1" ht="61.5" customHeight="1">
      <c r="A61" s="22" t="s">
        <v>119</v>
      </c>
      <c r="B61" s="12" t="s">
        <v>120</v>
      </c>
      <c r="C61" s="13"/>
      <c r="D61" s="23"/>
      <c r="E61" s="23"/>
      <c r="F61" s="15">
        <f>F64+F62</f>
        <v>10183.699999999999</v>
      </c>
      <c r="G61" s="15">
        <f>G64+G62</f>
        <v>314.2</v>
      </c>
      <c r="H61" s="15">
        <f>H64+H62</f>
        <v>0</v>
      </c>
    </row>
    <row r="62" spans="1:8" ht="32.25" customHeight="1">
      <c r="A62" s="16" t="s">
        <v>121</v>
      </c>
      <c r="B62" s="17" t="s">
        <v>122</v>
      </c>
      <c r="C62" s="18"/>
      <c r="D62" s="19"/>
      <c r="E62" s="19"/>
      <c r="F62" s="20">
        <f>F63</f>
        <v>89.9</v>
      </c>
      <c r="G62" s="20">
        <f>G63</f>
        <v>314.2</v>
      </c>
      <c r="H62" s="20">
        <v>0</v>
      </c>
    </row>
    <row r="63" spans="1:8" ht="66" customHeight="1">
      <c r="A63" s="16" t="s">
        <v>123</v>
      </c>
      <c r="B63" s="17" t="s">
        <v>124</v>
      </c>
      <c r="C63" s="18" t="s">
        <v>19</v>
      </c>
      <c r="D63" s="19" t="s">
        <v>42</v>
      </c>
      <c r="E63" s="19" t="s">
        <v>20</v>
      </c>
      <c r="F63" s="20">
        <v>89.9</v>
      </c>
      <c r="G63" s="20">
        <v>314.2</v>
      </c>
      <c r="H63" s="20">
        <v>0</v>
      </c>
    </row>
    <row r="64" spans="1:8" ht="33.75" customHeight="1">
      <c r="A64" s="16" t="s">
        <v>125</v>
      </c>
      <c r="B64" s="17" t="s">
        <v>126</v>
      </c>
      <c r="C64" s="18"/>
      <c r="D64" s="19"/>
      <c r="E64" s="19"/>
      <c r="F64" s="20">
        <f>F65</f>
        <v>10093.799999999999</v>
      </c>
      <c r="G64" s="20">
        <v>0</v>
      </c>
      <c r="H64" s="20">
        <v>0</v>
      </c>
    </row>
    <row r="65" spans="1:8" ht="50.25" customHeight="1">
      <c r="A65" s="16" t="s">
        <v>127</v>
      </c>
      <c r="B65" s="17" t="s">
        <v>128</v>
      </c>
      <c r="C65" s="18" t="s">
        <v>19</v>
      </c>
      <c r="D65" s="19" t="s">
        <v>42</v>
      </c>
      <c r="E65" s="19" t="s">
        <v>20</v>
      </c>
      <c r="F65" s="20">
        <v>10093.799999999999</v>
      </c>
      <c r="G65" s="20">
        <v>0</v>
      </c>
      <c r="H65" s="20">
        <v>0</v>
      </c>
    </row>
    <row r="66" spans="1:8" ht="24.75" customHeight="1">
      <c r="A66" s="25" t="s">
        <v>30</v>
      </c>
      <c r="B66" s="17" t="s">
        <v>128</v>
      </c>
      <c r="C66" s="18" t="s">
        <v>19</v>
      </c>
      <c r="D66" s="19" t="s">
        <v>42</v>
      </c>
      <c r="E66" s="19" t="s">
        <v>20</v>
      </c>
      <c r="F66" s="20">
        <v>10.1</v>
      </c>
      <c r="G66" s="20">
        <v>0</v>
      </c>
      <c r="H66" s="20">
        <v>0</v>
      </c>
    </row>
    <row r="67" spans="1:8" s="5" customFormat="1" ht="59.25" customHeight="1">
      <c r="A67" s="22" t="s">
        <v>129</v>
      </c>
      <c r="B67" s="12" t="s">
        <v>130</v>
      </c>
      <c r="C67" s="13"/>
      <c r="D67" s="39"/>
      <c r="E67" s="39"/>
      <c r="F67" s="15">
        <f>F68</f>
        <v>836.3</v>
      </c>
      <c r="G67" s="15">
        <f>G68</f>
        <v>475.6</v>
      </c>
      <c r="H67" s="15">
        <f>H68</f>
        <v>270</v>
      </c>
    </row>
    <row r="68" spans="1:8" ht="30" customHeight="1">
      <c r="A68" s="16" t="s">
        <v>131</v>
      </c>
      <c r="B68" s="17" t="s">
        <v>132</v>
      </c>
      <c r="C68" s="18"/>
      <c r="D68" s="19"/>
      <c r="E68" s="19"/>
      <c r="F68" s="20">
        <f>F69+F71+F70</f>
        <v>836.3</v>
      </c>
      <c r="G68" s="20">
        <f>G69+G71+G70</f>
        <v>475.6</v>
      </c>
      <c r="H68" s="20">
        <f>H69+H71+H70</f>
        <v>270</v>
      </c>
    </row>
    <row r="69" spans="1:8" ht="48.75" customHeight="1">
      <c r="A69" s="31" t="s">
        <v>133</v>
      </c>
      <c r="B69" s="17" t="s">
        <v>134</v>
      </c>
      <c r="C69" s="18" t="s">
        <v>19</v>
      </c>
      <c r="D69" s="19" t="s">
        <v>42</v>
      </c>
      <c r="E69" s="19" t="s">
        <v>45</v>
      </c>
      <c r="F69" s="20">
        <v>593.29999999999995</v>
      </c>
      <c r="G69" s="20">
        <v>305.60000000000002</v>
      </c>
      <c r="H69" s="20">
        <v>100</v>
      </c>
    </row>
    <row r="70" spans="1:8" ht="34.5" customHeight="1">
      <c r="A70" s="24" t="s">
        <v>135</v>
      </c>
      <c r="B70" s="17" t="s">
        <v>136</v>
      </c>
      <c r="C70" s="18" t="s">
        <v>49</v>
      </c>
      <c r="D70" s="19" t="s">
        <v>42</v>
      </c>
      <c r="E70" s="19" t="s">
        <v>137</v>
      </c>
      <c r="F70" s="20">
        <v>195</v>
      </c>
      <c r="G70" s="20">
        <v>170</v>
      </c>
      <c r="H70" s="20">
        <v>170</v>
      </c>
    </row>
    <row r="71" spans="1:8" ht="50.25" customHeight="1">
      <c r="A71" s="24" t="s">
        <v>138</v>
      </c>
      <c r="B71" s="17" t="s">
        <v>139</v>
      </c>
      <c r="C71" s="18" t="s">
        <v>19</v>
      </c>
      <c r="D71" s="19" t="s">
        <v>42</v>
      </c>
      <c r="E71" s="19" t="s">
        <v>137</v>
      </c>
      <c r="F71" s="20">
        <v>48</v>
      </c>
      <c r="G71" s="20">
        <v>0</v>
      </c>
      <c r="H71" s="20">
        <v>0</v>
      </c>
    </row>
    <row r="72" spans="1:8" ht="18.75">
      <c r="A72" s="22" t="s">
        <v>140</v>
      </c>
      <c r="B72" s="12"/>
      <c r="C72" s="7"/>
      <c r="D72" s="23"/>
      <c r="E72" s="23"/>
      <c r="F72" s="15">
        <f>SUM(F73:F88)-F84</f>
        <v>27802.400000000001</v>
      </c>
      <c r="G72" s="15">
        <f>SUM(G73:G88)</f>
        <v>6887.3</v>
      </c>
      <c r="H72" s="15">
        <f>SUM(H73:H88)</f>
        <v>6932.2000000000007</v>
      </c>
    </row>
    <row r="73" spans="1:8" ht="84" customHeight="1">
      <c r="A73" s="21" t="s">
        <v>141</v>
      </c>
      <c r="B73" s="17" t="s">
        <v>142</v>
      </c>
      <c r="C73" s="18" t="s">
        <v>41</v>
      </c>
      <c r="D73" s="19" t="s">
        <v>45</v>
      </c>
      <c r="E73" s="19" t="s">
        <v>137</v>
      </c>
      <c r="F73" s="20">
        <v>1329.3</v>
      </c>
      <c r="G73" s="20">
        <v>1329.3</v>
      </c>
      <c r="H73" s="20">
        <v>1329.3</v>
      </c>
    </row>
    <row r="74" spans="1:8" ht="81.75" customHeight="1">
      <c r="A74" s="24" t="s">
        <v>143</v>
      </c>
      <c r="B74" s="17" t="s">
        <v>142</v>
      </c>
      <c r="C74" s="18" t="s">
        <v>41</v>
      </c>
      <c r="D74" s="19" t="s">
        <v>45</v>
      </c>
      <c r="E74" s="19" t="s">
        <v>27</v>
      </c>
      <c r="F74" s="20">
        <v>1470.5</v>
      </c>
      <c r="G74" s="20">
        <v>1470.5</v>
      </c>
      <c r="H74" s="20">
        <v>1470.5</v>
      </c>
    </row>
    <row r="75" spans="1:8" ht="48" customHeight="1">
      <c r="A75" s="24" t="s">
        <v>144</v>
      </c>
      <c r="B75" s="17" t="s">
        <v>145</v>
      </c>
      <c r="C75" s="18">
        <v>200</v>
      </c>
      <c r="D75" s="19" t="s">
        <v>45</v>
      </c>
      <c r="E75" s="19" t="s">
        <v>20</v>
      </c>
      <c r="F75" s="20">
        <v>5</v>
      </c>
      <c r="G75" s="20">
        <v>0</v>
      </c>
      <c r="H75" s="20">
        <v>0</v>
      </c>
    </row>
    <row r="76" spans="1:8" ht="49.5" customHeight="1">
      <c r="A76" s="24" t="s">
        <v>144</v>
      </c>
      <c r="B76" s="17" t="s">
        <v>145</v>
      </c>
      <c r="C76" s="18">
        <v>200</v>
      </c>
      <c r="D76" s="19" t="s">
        <v>45</v>
      </c>
      <c r="E76" s="19" t="s">
        <v>27</v>
      </c>
      <c r="F76" s="20">
        <v>10</v>
      </c>
      <c r="G76" s="20">
        <v>0</v>
      </c>
      <c r="H76" s="20">
        <v>0</v>
      </c>
    </row>
    <row r="77" spans="1:8" ht="105.75" customHeight="1">
      <c r="A77" s="38" t="s">
        <v>146</v>
      </c>
      <c r="B77" s="17" t="s">
        <v>147</v>
      </c>
      <c r="C77" s="18" t="s">
        <v>41</v>
      </c>
      <c r="D77" s="19" t="s">
        <v>45</v>
      </c>
      <c r="E77" s="19" t="s">
        <v>27</v>
      </c>
      <c r="F77" s="20">
        <v>1739</v>
      </c>
      <c r="G77" s="20">
        <v>1739</v>
      </c>
      <c r="H77" s="20">
        <v>1739</v>
      </c>
    </row>
    <row r="78" spans="1:8" ht="34.5" customHeight="1">
      <c r="A78" s="24" t="s">
        <v>148</v>
      </c>
      <c r="B78" s="17" t="s">
        <v>149</v>
      </c>
      <c r="C78" s="18" t="s">
        <v>49</v>
      </c>
      <c r="D78" s="19" t="s">
        <v>45</v>
      </c>
      <c r="E78" s="19">
        <v>11</v>
      </c>
      <c r="F78" s="20">
        <v>50</v>
      </c>
      <c r="G78" s="20">
        <v>50</v>
      </c>
      <c r="H78" s="20">
        <v>50</v>
      </c>
    </row>
    <row r="79" spans="1:8" ht="96.75" customHeight="1">
      <c r="A79" s="24" t="s">
        <v>150</v>
      </c>
      <c r="B79" s="40" t="s">
        <v>151</v>
      </c>
      <c r="C79" s="18" t="s">
        <v>41</v>
      </c>
      <c r="D79" s="19" t="s">
        <v>137</v>
      </c>
      <c r="E79" s="19" t="s">
        <v>20</v>
      </c>
      <c r="F79" s="20">
        <v>717.1</v>
      </c>
      <c r="G79" s="20">
        <v>717.1</v>
      </c>
      <c r="H79" s="20">
        <v>717.1</v>
      </c>
    </row>
    <row r="80" spans="1:8" ht="63.75" customHeight="1">
      <c r="A80" s="24" t="s">
        <v>152</v>
      </c>
      <c r="B80" s="40" t="s">
        <v>151</v>
      </c>
      <c r="C80" s="18" t="s">
        <v>19</v>
      </c>
      <c r="D80" s="19" t="s">
        <v>137</v>
      </c>
      <c r="E80" s="19" t="s">
        <v>20</v>
      </c>
      <c r="F80" s="20">
        <v>122</v>
      </c>
      <c r="G80" s="20">
        <v>195.4</v>
      </c>
      <c r="H80" s="20">
        <v>226.1</v>
      </c>
    </row>
    <row r="81" spans="1:8" ht="65.25" customHeight="1">
      <c r="A81" s="16" t="s">
        <v>33</v>
      </c>
      <c r="B81" s="17" t="s">
        <v>153</v>
      </c>
      <c r="C81" s="18" t="s">
        <v>34</v>
      </c>
      <c r="D81" s="19" t="s">
        <v>42</v>
      </c>
      <c r="E81" s="19" t="s">
        <v>20</v>
      </c>
      <c r="F81" s="20">
        <v>214.1</v>
      </c>
      <c r="G81" s="20">
        <v>137.30000000000001</v>
      </c>
      <c r="H81" s="20">
        <v>151.5</v>
      </c>
    </row>
    <row r="82" spans="1:8" ht="34.5" customHeight="1">
      <c r="A82" s="24" t="s">
        <v>154</v>
      </c>
      <c r="B82" s="47" t="s">
        <v>155</v>
      </c>
      <c r="C82" s="18">
        <v>500</v>
      </c>
      <c r="D82" s="19" t="s">
        <v>21</v>
      </c>
      <c r="E82" s="19" t="s">
        <v>20</v>
      </c>
      <c r="F82" s="20">
        <v>272.2</v>
      </c>
      <c r="G82" s="20">
        <v>340.2</v>
      </c>
      <c r="H82" s="20">
        <v>340.2</v>
      </c>
    </row>
    <row r="83" spans="1:8" ht="98.25" customHeight="1">
      <c r="A83" s="45" t="s">
        <v>161</v>
      </c>
      <c r="B83" s="46" t="s">
        <v>162</v>
      </c>
      <c r="C83" s="48" t="s">
        <v>69</v>
      </c>
      <c r="D83" s="49" t="s">
        <v>42</v>
      </c>
      <c r="E83" s="49" t="s">
        <v>137</v>
      </c>
      <c r="F83" s="20">
        <f>16028.5+3518.4</f>
        <v>19546.900000000001</v>
      </c>
      <c r="G83" s="20">
        <v>0</v>
      </c>
      <c r="H83" s="20">
        <v>0</v>
      </c>
    </row>
    <row r="84" spans="1:8" ht="34.5" customHeight="1">
      <c r="A84" s="44" t="s">
        <v>30</v>
      </c>
      <c r="B84" s="46" t="s">
        <v>162</v>
      </c>
      <c r="C84" s="48" t="s">
        <v>69</v>
      </c>
      <c r="D84" s="49" t="s">
        <v>42</v>
      </c>
      <c r="E84" s="49" t="s">
        <v>137</v>
      </c>
      <c r="F84" s="20">
        <v>3518.4</v>
      </c>
      <c r="G84" s="20">
        <v>0</v>
      </c>
      <c r="H84" s="20">
        <v>0</v>
      </c>
    </row>
    <row r="85" spans="1:8" ht="144.75" customHeight="1">
      <c r="A85" s="41" t="s">
        <v>172</v>
      </c>
      <c r="B85" s="46" t="s">
        <v>156</v>
      </c>
      <c r="C85" s="18">
        <v>400</v>
      </c>
      <c r="D85" s="19" t="s">
        <v>42</v>
      </c>
      <c r="E85" s="19" t="s">
        <v>137</v>
      </c>
      <c r="F85" s="20">
        <v>381.6</v>
      </c>
      <c r="G85" s="20">
        <v>0</v>
      </c>
      <c r="H85" s="20">
        <v>0</v>
      </c>
    </row>
    <row r="86" spans="1:8" ht="63">
      <c r="A86" s="24" t="s">
        <v>157</v>
      </c>
      <c r="B86" s="47" t="s">
        <v>158</v>
      </c>
      <c r="C86" s="18">
        <v>500</v>
      </c>
      <c r="D86" s="19" t="s">
        <v>20</v>
      </c>
      <c r="E86" s="19" t="s">
        <v>21</v>
      </c>
      <c r="F86" s="20">
        <v>908.5</v>
      </c>
      <c r="G86" s="20">
        <v>908.5</v>
      </c>
      <c r="H86" s="20">
        <v>908.5</v>
      </c>
    </row>
    <row r="87" spans="1:8" ht="51.75" customHeight="1">
      <c r="A87" s="50" t="s">
        <v>163</v>
      </c>
      <c r="B87" s="47" t="s">
        <v>164</v>
      </c>
      <c r="C87" s="48" t="s">
        <v>103</v>
      </c>
      <c r="D87" s="49" t="s">
        <v>21</v>
      </c>
      <c r="E87" s="49" t="s">
        <v>20</v>
      </c>
      <c r="F87" s="20">
        <v>300</v>
      </c>
      <c r="G87" s="20">
        <v>0</v>
      </c>
      <c r="H87" s="20">
        <v>0</v>
      </c>
    </row>
    <row r="88" spans="1:8" ht="46.5" customHeight="1">
      <c r="A88" s="21" t="s">
        <v>161</v>
      </c>
      <c r="B88" s="17" t="s">
        <v>159</v>
      </c>
      <c r="C88" s="18">
        <v>800</v>
      </c>
      <c r="D88" s="19" t="s">
        <v>45</v>
      </c>
      <c r="E88" s="19" t="s">
        <v>160</v>
      </c>
      <c r="F88" s="20">
        <v>736.2</v>
      </c>
      <c r="G88" s="20">
        <v>0</v>
      </c>
      <c r="H88" s="20">
        <v>0</v>
      </c>
    </row>
    <row r="89" spans="1:8">
      <c r="D89" s="42"/>
      <c r="E89" s="42"/>
      <c r="F89" s="43">
        <f>F7+F72</f>
        <v>131310.00000000003</v>
      </c>
      <c r="G89" s="43">
        <f>G7+G72</f>
        <v>80609.60000000002</v>
      </c>
      <c r="H89" s="43">
        <f>H7+H72</f>
        <v>78175.600000000006</v>
      </c>
    </row>
  </sheetData>
  <mergeCells count="3">
    <mergeCell ref="A1:H1"/>
    <mergeCell ref="A2:H3"/>
    <mergeCell ref="E4:H4"/>
  </mergeCells>
  <pageMargins left="0.75" right="0.75" top="1" bottom="1" header="0.5" footer="0.5"/>
  <pageSetup paperSize="9" scale="55" orientation="portrait" r:id="rId1"/>
  <rowBreaks count="2" manualBreakCount="2">
    <brk id="22" max="16383" man="1"/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2024-12-09T08:47:18Z</cp:lastPrinted>
  <dcterms:created xsi:type="dcterms:W3CDTF">2024-12-10T11:52:50Z</dcterms:created>
  <dcterms:modified xsi:type="dcterms:W3CDTF">2024-12-12T13:36:32Z</dcterms:modified>
</cp:coreProperties>
</file>